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definedNames>
    <definedName name="_xlnm.Print_Titles" localSheetId="0">Hoja1!$A:$C,Hoja1!$2:$6</definedName>
  </definedNames>
  <calcPr calcId="144525"/>
</workbook>
</file>

<file path=xl/calcChain.xml><?xml version="1.0" encoding="utf-8"?>
<calcChain xmlns="http://schemas.openxmlformats.org/spreadsheetml/2006/main">
  <c r="O268" i="1" l="1"/>
  <c r="N268" i="1"/>
  <c r="M268" i="1"/>
  <c r="L268" i="1"/>
  <c r="K268" i="1"/>
  <c r="J268" i="1"/>
  <c r="I268" i="1"/>
  <c r="H268" i="1"/>
  <c r="G268" i="1"/>
  <c r="F268" i="1"/>
  <c r="E268" i="1"/>
  <c r="D268" i="1"/>
  <c r="C268" i="1"/>
  <c r="O263" i="1"/>
  <c r="N263" i="1"/>
  <c r="M263" i="1"/>
  <c r="M262" i="1" s="1"/>
  <c r="L263" i="1"/>
  <c r="K263" i="1"/>
  <c r="K262" i="1" s="1"/>
  <c r="K261" i="1" s="1"/>
  <c r="J263" i="1"/>
  <c r="I263" i="1"/>
  <c r="I262" i="1" s="1"/>
  <c r="H263" i="1"/>
  <c r="G263" i="1"/>
  <c r="G262" i="1" s="1"/>
  <c r="G261" i="1" s="1"/>
  <c r="F263" i="1"/>
  <c r="F262" i="1" s="1"/>
  <c r="F261" i="1" s="1"/>
  <c r="E263" i="1"/>
  <c r="E262" i="1" s="1"/>
  <c r="D263" i="1"/>
  <c r="O262" i="1"/>
  <c r="O261" i="1" s="1"/>
  <c r="N262" i="1"/>
  <c r="N261" i="1" s="1"/>
  <c r="L262" i="1"/>
  <c r="L261" i="1" s="1"/>
  <c r="J262" i="1"/>
  <c r="H262" i="1"/>
  <c r="D262" i="1"/>
  <c r="D261" i="1" s="1"/>
  <c r="C262" i="1"/>
  <c r="C261" i="1" s="1"/>
  <c r="J261" i="1"/>
  <c r="H261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O217" i="1"/>
  <c r="N217" i="1"/>
  <c r="M217" i="1"/>
  <c r="M216" i="1" s="1"/>
  <c r="L217" i="1"/>
  <c r="L216" i="1" s="1"/>
  <c r="K217" i="1"/>
  <c r="J217" i="1"/>
  <c r="I217" i="1"/>
  <c r="I216" i="1" s="1"/>
  <c r="H217" i="1"/>
  <c r="H216" i="1" s="1"/>
  <c r="G217" i="1"/>
  <c r="F217" i="1"/>
  <c r="E217" i="1"/>
  <c r="E216" i="1" s="1"/>
  <c r="D217" i="1"/>
  <c r="C217" i="1"/>
  <c r="K216" i="1"/>
  <c r="D216" i="1"/>
  <c r="C216" i="1"/>
  <c r="O206" i="1"/>
  <c r="N206" i="1"/>
  <c r="N205" i="1" s="1"/>
  <c r="M206" i="1"/>
  <c r="M205" i="1" s="1"/>
  <c r="L206" i="1"/>
  <c r="K206" i="1"/>
  <c r="J206" i="1"/>
  <c r="J205" i="1" s="1"/>
  <c r="I206" i="1"/>
  <c r="I205" i="1" s="1"/>
  <c r="H206" i="1"/>
  <c r="H205" i="1" s="1"/>
  <c r="G206" i="1"/>
  <c r="F206" i="1"/>
  <c r="F205" i="1" s="1"/>
  <c r="E206" i="1"/>
  <c r="E205" i="1" s="1"/>
  <c r="D206" i="1"/>
  <c r="C206" i="1"/>
  <c r="O205" i="1"/>
  <c r="L205" i="1"/>
  <c r="K205" i="1"/>
  <c r="G205" i="1"/>
  <c r="D205" i="1"/>
  <c r="C205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2" i="1"/>
  <c r="N182" i="1"/>
  <c r="M182" i="1"/>
  <c r="L182" i="1"/>
  <c r="L181" i="1" s="1"/>
  <c r="L180" i="1" s="1"/>
  <c r="K182" i="1"/>
  <c r="J182" i="1"/>
  <c r="I182" i="1"/>
  <c r="H182" i="1"/>
  <c r="H181" i="1" s="1"/>
  <c r="H180" i="1" s="1"/>
  <c r="G182" i="1"/>
  <c r="F182" i="1"/>
  <c r="E182" i="1"/>
  <c r="D182" i="1"/>
  <c r="D181" i="1" s="1"/>
  <c r="D180" i="1" s="1"/>
  <c r="C182" i="1"/>
  <c r="I181" i="1"/>
  <c r="I180" i="1" s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2" i="1"/>
  <c r="O159" i="1" s="1"/>
  <c r="O158" i="1" s="1"/>
  <c r="N162" i="1"/>
  <c r="M162" i="1"/>
  <c r="L162" i="1"/>
  <c r="K162" i="1"/>
  <c r="K159" i="1" s="1"/>
  <c r="K158" i="1" s="1"/>
  <c r="J162" i="1"/>
  <c r="I162" i="1"/>
  <c r="H162" i="1"/>
  <c r="G162" i="1"/>
  <c r="G159" i="1" s="1"/>
  <c r="G158" i="1" s="1"/>
  <c r="F162" i="1"/>
  <c r="E162" i="1"/>
  <c r="D162" i="1"/>
  <c r="C162" i="1"/>
  <c r="C159" i="1" s="1"/>
  <c r="M159" i="1"/>
  <c r="M158" i="1" s="1"/>
  <c r="L159" i="1"/>
  <c r="H159" i="1"/>
  <c r="E159" i="1"/>
  <c r="E158" i="1" s="1"/>
  <c r="D159" i="1"/>
  <c r="L158" i="1"/>
  <c r="H158" i="1"/>
  <c r="D158" i="1"/>
  <c r="C156" i="1"/>
  <c r="C154" i="1"/>
  <c r="C152" i="1"/>
  <c r="O150" i="1"/>
  <c r="O149" i="1" s="1"/>
  <c r="N150" i="1"/>
  <c r="M150" i="1"/>
  <c r="M149" i="1" s="1"/>
  <c r="L150" i="1"/>
  <c r="L149" i="1" s="1"/>
  <c r="K150" i="1"/>
  <c r="K149" i="1" s="1"/>
  <c r="J150" i="1"/>
  <c r="I150" i="1"/>
  <c r="I149" i="1" s="1"/>
  <c r="H150" i="1"/>
  <c r="H149" i="1" s="1"/>
  <c r="G150" i="1"/>
  <c r="G149" i="1" s="1"/>
  <c r="F150" i="1"/>
  <c r="E150" i="1"/>
  <c r="E149" i="1" s="1"/>
  <c r="D150" i="1"/>
  <c r="D149" i="1" s="1"/>
  <c r="C150" i="1"/>
  <c r="C149" i="1" s="1"/>
  <c r="N149" i="1"/>
  <c r="J149" i="1"/>
  <c r="F149" i="1"/>
  <c r="O142" i="1"/>
  <c r="O136" i="1" s="1"/>
  <c r="N142" i="1"/>
  <c r="M142" i="1"/>
  <c r="M136" i="1" s="1"/>
  <c r="L142" i="1"/>
  <c r="K142" i="1"/>
  <c r="J142" i="1"/>
  <c r="I142" i="1"/>
  <c r="I136" i="1" s="1"/>
  <c r="H142" i="1"/>
  <c r="H136" i="1" s="1"/>
  <c r="G142" i="1"/>
  <c r="F142" i="1"/>
  <c r="F136" i="1" s="1"/>
  <c r="E142" i="1"/>
  <c r="E136" i="1" s="1"/>
  <c r="D142" i="1"/>
  <c r="D136" i="1" s="1"/>
  <c r="C142" i="1"/>
  <c r="C136" i="1" s="1"/>
  <c r="N136" i="1"/>
  <c r="L136" i="1"/>
  <c r="K136" i="1"/>
  <c r="J136" i="1"/>
  <c r="G136" i="1"/>
  <c r="C132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O56" i="1"/>
  <c r="N56" i="1"/>
  <c r="M56" i="1"/>
  <c r="M54" i="1" s="1"/>
  <c r="L56" i="1"/>
  <c r="K56" i="1"/>
  <c r="J56" i="1"/>
  <c r="I56" i="1"/>
  <c r="I54" i="1" s="1"/>
  <c r="H56" i="1"/>
  <c r="G56" i="1"/>
  <c r="F56" i="1"/>
  <c r="E56" i="1"/>
  <c r="E54" i="1" s="1"/>
  <c r="D56" i="1"/>
  <c r="C56" i="1"/>
  <c r="K54" i="1"/>
  <c r="G54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44" i="1"/>
  <c r="O43" i="1" s="1"/>
  <c r="N44" i="1"/>
  <c r="N43" i="1" s="1"/>
  <c r="M44" i="1"/>
  <c r="M43" i="1" s="1"/>
  <c r="L44" i="1"/>
  <c r="K44" i="1"/>
  <c r="J44" i="1"/>
  <c r="J43" i="1" s="1"/>
  <c r="I44" i="1"/>
  <c r="H44" i="1"/>
  <c r="G44" i="1"/>
  <c r="G43" i="1" s="1"/>
  <c r="F44" i="1"/>
  <c r="F43" i="1" s="1"/>
  <c r="E44" i="1"/>
  <c r="D44" i="1"/>
  <c r="C44" i="1"/>
  <c r="C43" i="1" s="1"/>
  <c r="L43" i="1"/>
  <c r="K43" i="1"/>
  <c r="I43" i="1"/>
  <c r="H43" i="1"/>
  <c r="E43" i="1"/>
  <c r="D43" i="1"/>
  <c r="O36" i="1"/>
  <c r="N36" i="1"/>
  <c r="N35" i="1" s="1"/>
  <c r="M36" i="1"/>
  <c r="M35" i="1" s="1"/>
  <c r="L36" i="1"/>
  <c r="L35" i="1" s="1"/>
  <c r="K36" i="1"/>
  <c r="J36" i="1"/>
  <c r="I36" i="1"/>
  <c r="H36" i="1"/>
  <c r="H35" i="1" s="1"/>
  <c r="G36" i="1"/>
  <c r="F36" i="1"/>
  <c r="F35" i="1" s="1"/>
  <c r="E36" i="1"/>
  <c r="D36" i="1"/>
  <c r="D35" i="1" s="1"/>
  <c r="C36" i="1"/>
  <c r="O35" i="1"/>
  <c r="K35" i="1"/>
  <c r="J35" i="1"/>
  <c r="I35" i="1"/>
  <c r="G35" i="1"/>
  <c r="E35" i="1"/>
  <c r="C35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O19" i="1"/>
  <c r="N19" i="1"/>
  <c r="M19" i="1"/>
  <c r="L19" i="1"/>
  <c r="K19" i="1"/>
  <c r="J19" i="1"/>
  <c r="J18" i="1" s="1"/>
  <c r="I19" i="1"/>
  <c r="H19" i="1"/>
  <c r="G19" i="1"/>
  <c r="G18" i="1" s="1"/>
  <c r="F19" i="1"/>
  <c r="E19" i="1"/>
  <c r="D19" i="1"/>
  <c r="C19" i="1"/>
  <c r="C18" i="1" s="1"/>
  <c r="F18" i="1"/>
  <c r="O12" i="1"/>
  <c r="O11" i="1" s="1"/>
  <c r="N12" i="1"/>
  <c r="M12" i="1"/>
  <c r="L12" i="1"/>
  <c r="K12" i="1"/>
  <c r="K11" i="1" s="1"/>
  <c r="J12" i="1"/>
  <c r="I12" i="1"/>
  <c r="H12" i="1"/>
  <c r="H11" i="1" s="1"/>
  <c r="G12" i="1"/>
  <c r="G11" i="1" s="1"/>
  <c r="F12" i="1"/>
  <c r="E12" i="1"/>
  <c r="D12" i="1"/>
  <c r="D11" i="1" s="1"/>
  <c r="C12" i="1"/>
  <c r="C11" i="1" s="1"/>
  <c r="N11" i="1"/>
  <c r="M11" i="1"/>
  <c r="L11" i="1"/>
  <c r="J11" i="1"/>
  <c r="I11" i="1"/>
  <c r="F11" i="1"/>
  <c r="E11" i="1"/>
  <c r="O8" i="1"/>
  <c r="N8" i="1"/>
  <c r="M8" i="1"/>
  <c r="L8" i="1"/>
  <c r="K8" i="1"/>
  <c r="J8" i="1"/>
  <c r="I8" i="1"/>
  <c r="H8" i="1"/>
  <c r="G8" i="1"/>
  <c r="F8" i="1"/>
  <c r="E8" i="1"/>
  <c r="D8" i="1"/>
  <c r="C8" i="1"/>
  <c r="N18" i="1" l="1"/>
  <c r="C54" i="1"/>
  <c r="O54" i="1"/>
  <c r="O50" i="1" s="1"/>
  <c r="I159" i="1"/>
  <c r="I158" i="1" s="1"/>
  <c r="E181" i="1"/>
  <c r="E180" i="1" s="1"/>
  <c r="M181" i="1"/>
  <c r="M180" i="1" s="1"/>
  <c r="G216" i="1"/>
  <c r="O216" i="1"/>
  <c r="G7" i="1"/>
  <c r="K50" i="1"/>
  <c r="J7" i="1"/>
  <c r="F7" i="1"/>
  <c r="J54" i="1"/>
  <c r="N54" i="1"/>
  <c r="F181" i="1"/>
  <c r="F180" i="1" s="1"/>
  <c r="J181" i="1"/>
  <c r="J180" i="1" s="1"/>
  <c r="N181" i="1"/>
  <c r="N180" i="1" s="1"/>
  <c r="E261" i="1"/>
  <c r="I261" i="1"/>
  <c r="M261" i="1"/>
  <c r="N7" i="1"/>
  <c r="H18" i="1"/>
  <c r="H7" i="1" s="1"/>
  <c r="L18" i="1"/>
  <c r="L7" i="1" s="1"/>
  <c r="F159" i="1"/>
  <c r="F158" i="1" s="1"/>
  <c r="J159" i="1"/>
  <c r="J158" i="1" s="1"/>
  <c r="N159" i="1"/>
  <c r="N158" i="1" s="1"/>
  <c r="G181" i="1"/>
  <c r="G180" i="1" s="1"/>
  <c r="K181" i="1"/>
  <c r="K180" i="1" s="1"/>
  <c r="O181" i="1"/>
  <c r="O180" i="1" s="1"/>
  <c r="K18" i="1"/>
  <c r="K7" i="1" s="1"/>
  <c r="K272" i="1" s="1"/>
  <c r="O18" i="1"/>
  <c r="O7" i="1" s="1"/>
  <c r="E18" i="1"/>
  <c r="E7" i="1" s="1"/>
  <c r="E272" i="1" s="1"/>
  <c r="I18" i="1"/>
  <c r="I7" i="1" s="1"/>
  <c r="M18" i="1"/>
  <c r="M7" i="1" s="1"/>
  <c r="G50" i="1"/>
  <c r="G272" i="1"/>
  <c r="J50" i="1"/>
  <c r="N50" i="1"/>
  <c r="E50" i="1"/>
  <c r="I50" i="1"/>
  <c r="M50" i="1"/>
  <c r="D54" i="1"/>
  <c r="D50" i="1" s="1"/>
  <c r="H54" i="1"/>
  <c r="H50" i="1" s="1"/>
  <c r="L54" i="1"/>
  <c r="L50" i="1" s="1"/>
  <c r="F216" i="1"/>
  <c r="J216" i="1"/>
  <c r="N216" i="1"/>
  <c r="C7" i="1"/>
  <c r="F54" i="1"/>
  <c r="F50" i="1"/>
  <c r="F272" i="1" s="1"/>
  <c r="D18" i="1"/>
  <c r="C50" i="1"/>
  <c r="C158" i="1"/>
  <c r="C181" i="1"/>
  <c r="O272" i="1" l="1"/>
  <c r="M272" i="1"/>
  <c r="N272" i="1"/>
  <c r="I272" i="1"/>
  <c r="L272" i="1"/>
  <c r="H272" i="1"/>
  <c r="J272" i="1"/>
  <c r="C180" i="1"/>
  <c r="D7" i="1"/>
  <c r="D272" i="1" l="1"/>
  <c r="C272" i="1"/>
</calcChain>
</file>

<file path=xl/sharedStrings.xml><?xml version="1.0" encoding="utf-8"?>
<sst xmlns="http://schemas.openxmlformats.org/spreadsheetml/2006/main" count="383" uniqueCount="265">
  <si>
    <t>MUNICIPIO DE GUAYMAS, SONORA</t>
  </si>
  <si>
    <t>CLAVE</t>
  </si>
  <si>
    <t>CAPITULO Y CONCEPTO</t>
  </si>
  <si>
    <t>PRESUPUESTO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</si>
  <si>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</si>
  <si>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</si>
  <si>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</si>
  <si>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</si>
  <si>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</si>
  <si>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</si>
  <si>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</si>
  <si>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</si>
  <si>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</si>
  <si>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</si>
  <si>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</si>
  <si>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</si>
  <si>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Impuestos</t>
    </r>
    <r>
      <rPr>
        <sz val="12"/>
        <color theme="1"/>
        <rFont val="Arial"/>
        <family val="2"/>
      </rPr>
      <t xml:space="preserve"> </t>
    </r>
  </si>
  <si>
    <t xml:space="preserve">Impuesto sobre los Ingresos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</si>
  <si>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</si>
  <si>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</si>
  <si>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</si>
  <si>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</si>
  <si>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 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</si>
  <si>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</si>
  <si>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</si>
  <si>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</si>
  <si>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</si>
  <si>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>Impuesto predial ejidal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</si>
  <si>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</si>
  <si>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</si>
  <si>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</si>
  <si>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</si>
  <si>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</si>
  <si>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</si>
  <si>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</si>
  <si>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</si>
  <si>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</si>
  <si>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</si>
  <si>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</si>
  <si>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</si>
  <si>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</si>
  <si>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</si>
  <si>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</si>
  <si>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</si>
  <si>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</si>
  <si>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</si>
  <si>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</si>
  <si>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r>
      <t>Contribuciones de Mejoras</t>
    </r>
    <r>
      <rPr>
        <sz val="11"/>
        <color theme="1"/>
        <rFont val="Arial"/>
        <family val="2"/>
      </rPr>
      <t xml:space="preserve"> </t>
    </r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</si>
  <si>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</si>
  <si>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</si>
  <si>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</si>
  <si>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</si>
  <si>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</si>
  <si>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</si>
  <si>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r>
      <t>Derechos</t>
    </r>
    <r>
      <rPr>
        <sz val="11"/>
        <color theme="1"/>
        <rFont val="Arial"/>
        <family val="2"/>
      </rPr>
      <t xml:space="preserve"> </t>
    </r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</si>
  <si>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</si>
  <si>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</si>
  <si>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</si>
  <si>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</si>
  <si>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</si>
  <si>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</si>
  <si>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</si>
  <si>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</si>
  <si>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</si>
  <si>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</si>
  <si>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</si>
  <si>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</si>
  <si>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</si>
  <si>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</si>
  <si>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</si>
  <si>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</si>
  <si>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</si>
  <si>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</si>
  <si>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</si>
  <si>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</si>
  <si>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</si>
  <si>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</si>
  <si>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</si>
  <si>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</si>
  <si>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</si>
  <si>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</si>
  <si>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</si>
  <si>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</si>
  <si>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</si>
  <si>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</si>
  <si>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</si>
  <si>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</si>
  <si>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</si>
  <si>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</si>
  <si>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</si>
  <si>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</si>
  <si>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</si>
  <si>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</si>
  <si>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</si>
  <si>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</si>
  <si>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</si>
  <si>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</si>
  <si>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</si>
  <si>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</si>
  <si>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</si>
  <si>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</si>
  <si>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</si>
  <si>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</si>
  <si>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</si>
  <si>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</si>
  <si>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</si>
  <si>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</si>
  <si>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</si>
  <si>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</si>
  <si>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</si>
  <si>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</si>
  <si>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</si>
  <si>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</si>
  <si>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</si>
  <si>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</si>
  <si>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</si>
  <si>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</si>
  <si>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</si>
  <si>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</si>
  <si>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</si>
  <si>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</si>
  <si>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</si>
  <si>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</si>
  <si>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</si>
  <si>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</si>
  <si>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</si>
  <si>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</si>
  <si>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</si>
  <si>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</si>
  <si>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</si>
  <si>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</si>
  <si>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</si>
  <si>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</si>
  <si>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</si>
  <si>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</si>
  <si>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</si>
  <si>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</si>
  <si>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</si>
  <si>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</si>
  <si>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</si>
  <si>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</si>
  <si>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</si>
  <si>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</si>
  <si>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</si>
  <si>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</si>
  <si>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</si>
  <si>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</si>
  <si>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</si>
  <si>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</si>
  <si>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</si>
  <si>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notario arraigo</t>
  </si>
  <si>
    <t>8.- Fe de hechos de embarcaciones pesqueras menores</t>
  </si>
  <si>
    <t>9.- Constancia de trámite de anuencia municipal</t>
  </si>
  <si>
    <t>Accesorios de Derechos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</si>
  <si>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</si>
  <si>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</si>
  <si>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</si>
  <si>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</si>
  <si>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r>
      <t>Productos</t>
    </r>
    <r>
      <rPr>
        <sz val="11"/>
        <color theme="1"/>
        <rFont val="Arial"/>
        <family val="2"/>
      </rPr>
      <t xml:space="preserve"> </t>
    </r>
  </si>
  <si>
    <t xml:space="preserve">Productos de Tipo Corriente </t>
  </si>
  <si>
    <t xml:space="preserve">Enajenación onerosa de bienes inmuebles no sujetos a régimen de dominio público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</si>
  <si>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</si>
  <si>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</si>
  <si>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</si>
  <si>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</si>
  <si>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</si>
  <si>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</si>
  <si>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</si>
  <si>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</si>
  <si>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</si>
  <si>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</si>
  <si>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</si>
  <si>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</si>
  <si>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4.- Elaboración de sesiones de derecho.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</si>
  <si>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</si>
  <si>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</si>
  <si>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</si>
  <si>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</si>
  <si>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</si>
  <si>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</si>
  <si>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r>
      <t>Aprovechamientos</t>
    </r>
    <r>
      <rPr>
        <sz val="11"/>
        <color theme="1"/>
        <rFont val="Arial"/>
        <family val="2"/>
      </rPr>
      <t xml:space="preserve"> </t>
    </r>
  </si>
  <si>
    <t xml:space="preserve">Aprovechamientos de Tipo Corriente </t>
  </si>
  <si>
    <t>1.- Policia</t>
  </si>
  <si>
    <t>2.- Transito</t>
  </si>
  <si>
    <t>3- Pleaneación y Control Urbano</t>
  </si>
  <si>
    <t>5 .- Multas de vendedores ambulantes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</si>
  <si>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</si>
  <si>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</si>
  <si>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</si>
  <si>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</si>
  <si>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</si>
  <si>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</si>
  <si>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</si>
  <si>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</si>
  <si>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</si>
  <si>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</si>
  <si>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</si>
  <si>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</si>
  <si>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Aprovechamientos de Capital </t>
  </si>
  <si>
    <t xml:space="preserve">Recuperación de inversiones productivas </t>
  </si>
  <si>
    <r>
      <t>Ingresos por Venta de Bienes y Servicios (Paramunicipales)</t>
    </r>
    <r>
      <rPr>
        <sz val="11"/>
        <color theme="1"/>
        <rFont val="Arial"/>
        <family val="2"/>
      </rPr>
      <t xml:space="preserve"> </t>
    </r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</si>
  <si>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</si>
  <si>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</si>
  <si>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</si>
  <si>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</si>
  <si>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</si>
  <si>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</si>
  <si>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</si>
  <si>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</si>
  <si>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</si>
  <si>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</si>
  <si>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r>
      <t>Participaciones y Aportaciones</t>
    </r>
    <r>
      <rPr>
        <sz val="11"/>
        <color theme="1"/>
        <rFont val="Arial"/>
        <family val="2"/>
      </rPr>
      <t xml:space="preserve"> </t>
    </r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</si>
  <si>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</si>
  <si>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</si>
  <si>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</si>
  <si>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</si>
  <si>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Impuesto federal sobre tenencia y uso de vehículos </t>
  </si>
  <si>
    <t xml:space="preserve">Fondo de impuesto especial (sobre alcohol, cerveza y tabaco) </t>
  </si>
  <si>
    <t xml:space="preserve">Fondo de impuesto de autos nuevos </t>
  </si>
  <si>
    <t xml:space="preserve">Participación de premios y loterías </t>
  </si>
  <si>
    <t xml:space="preserve">Fondo de compensación para resarcimiento por disminución del impuesto sobre automóviles nuevos </t>
  </si>
  <si>
    <t xml:space="preserve">Fondo de fiscalización </t>
  </si>
  <si>
    <t xml:space="preserve">IEPS a las gasolinas y diesel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</si>
  <si>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</si>
  <si>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</si>
  <si>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</si>
  <si>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</si>
  <si>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</si>
  <si>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</si>
  <si>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</si>
  <si>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</si>
  <si>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</si>
  <si>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</si>
  <si>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</si>
  <si>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>Programa FORTASEG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</si>
  <si>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</si>
  <si>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</si>
  <si>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</si>
  <si>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</si>
  <si>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</si>
  <si>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</si>
  <si>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</si>
  <si>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</si>
  <si>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</si>
  <si>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</si>
  <si>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</si>
  <si>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</si>
  <si>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</si>
  <si>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>Programas Regionales</t>
  </si>
  <si>
    <t xml:space="preserve">Consejo Nacional para la Cultura y las Artes (CONACULTA) </t>
  </si>
  <si>
    <t>CEA Comisión Estatal de Agua Potable</t>
  </si>
  <si>
    <t xml:space="preserve">Fondo Nacional de Desarrollo Municipal (FONADEM) </t>
  </si>
  <si>
    <t xml:space="preserve">Fondo de Desastres Naturales (FONDEN) </t>
  </si>
  <si>
    <t xml:space="preserve">Programa Apartado Urbano (APAUR) </t>
  </si>
  <si>
    <r>
      <t>Transferencias, Asignaciones, Subsidios y Otras Ayudas</t>
    </r>
    <r>
      <rPr>
        <sz val="11"/>
        <color theme="1"/>
        <rFont val="Arial"/>
        <family val="2"/>
      </rPr>
      <t xml:space="preserve"> </t>
    </r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</si>
  <si>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</si>
  <si>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</si>
  <si>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</si>
  <si>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</si>
  <si>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</si>
  <si>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</si>
  <si>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</si>
  <si>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</si>
  <si>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r>
      <t>TOTAL PRESUPUESTO</t>
    </r>
    <r>
      <rPr>
        <sz val="11"/>
        <color theme="1"/>
        <rFont val="Arial"/>
        <family val="2"/>
      </rPr>
      <t xml:space="preserve"> </t>
    </r>
  </si>
  <si>
    <t>PRESUPUESTO DE INGRESOS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</si>
</sst>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3" formatCode="_-* #,##0.00_-;\-* #,##0.00_-;_-* &quot;-&quot;??_-;_-@_-"/>
    <numFmt numFmtId="164" formatCode="#,##0;[Red]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Helvetica"/>
      <family val="2"/>
    </font>
    <font>
      <sz val="11"/>
      <name val="Helvetica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/>
    <xf numFmtId="4" fontId="0" fillId="0" borderId="0" xfId="0" applyNumberFormat="1"/>
    <xf numFmtId="4" fontId="3" fillId="0" borderId="0" xfId="1" applyNumberFormat="1" applyFont="1" applyAlignment="1">
      <alignment vertical="center"/>
    </xf>
    <xf numFmtId="0" fontId="4" fillId="0" borderId="0" xfId="0" applyFont="1"/>
    <xf numFmtId="4" fontId="5" fillId="0" borderId="1" xfId="1" applyNumberFormat="1" applyFont="1" applyBorder="1" applyAlignment="1">
      <alignment vertical="center"/>
    </xf>
    <xf numFmtId="0" fontId="4" fillId="0" borderId="0" xfId="0" applyFont="1" applyAlignment="1"/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6" fontId="6" fillId="0" borderId="4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0" fontId="9" fillId="0" borderId="0" xfId="0" applyFont="1"/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vertical="top" wrapText="1"/>
    </xf>
    <xf numFmtId="4" fontId="6" fillId="0" borderId="4" xfId="0" applyNumberFormat="1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vertical="top" wrapText="1"/>
    </xf>
    <xf numFmtId="3" fontId="11" fillId="0" borderId="4" xfId="0" applyNumberFormat="1" applyFont="1" applyBorder="1" applyAlignment="1">
      <alignment vertical="top" wrapText="1"/>
    </xf>
    <xf numFmtId="4" fontId="11" fillId="0" borderId="4" xfId="0" applyNumberFormat="1" applyFont="1" applyBorder="1" applyAlignment="1">
      <alignment vertical="top" wrapText="1"/>
    </xf>
    <xf numFmtId="4" fontId="12" fillId="0" borderId="4" xfId="0" applyNumberFormat="1" applyFont="1" applyBorder="1" applyAlignment="1">
      <alignment vertical="top" wrapText="1"/>
    </xf>
    <xf numFmtId="3" fontId="13" fillId="0" borderId="4" xfId="0" applyNumberFormat="1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6" fontId="10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4" fontId="7" fillId="0" borderId="4" xfId="0" applyNumberFormat="1" applyFont="1" applyBorder="1" applyAlignment="1">
      <alignment vertical="top" wrapText="1"/>
    </xf>
    <xf numFmtId="4" fontId="14" fillId="0" borderId="4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horizontal="right" vertical="top" wrapText="1"/>
    </xf>
    <xf numFmtId="4" fontId="13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3" fontId="6" fillId="0" borderId="4" xfId="0" applyNumberFormat="1" applyFont="1" applyBorder="1" applyAlignment="1">
      <alignment wrapText="1"/>
    </xf>
    <xf numFmtId="0" fontId="12" fillId="0" borderId="7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4" fontId="12" fillId="0" borderId="4" xfId="0" applyNumberFormat="1" applyFont="1" applyFill="1" applyBorder="1" applyAlignment="1">
      <alignment vertical="top" wrapText="1"/>
    </xf>
    <xf numFmtId="0" fontId="15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3" fontId="11" fillId="0" borderId="4" xfId="0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164" fontId="11" fillId="0" borderId="4" xfId="0" applyNumberFormat="1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left" vertical="top" wrapText="1"/>
    </xf>
    <xf numFmtId="0" fontId="2" fillId="0" borderId="0" xfId="0" applyFont="1"/>
    <xf numFmtId="0" fontId="11" fillId="0" borderId="11" xfId="0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4" fontId="12" fillId="0" borderId="11" xfId="0" applyNumberFormat="1" applyFont="1" applyFill="1" applyBorder="1" applyAlignment="1">
      <alignment vertical="top" wrapText="1"/>
    </xf>
    <xf numFmtId="0" fontId="7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6" fontId="10" fillId="0" borderId="12" xfId="0" applyNumberFormat="1" applyFont="1" applyBorder="1" applyAlignment="1">
      <alignment vertical="top" wrapText="1"/>
    </xf>
    <xf numFmtId="4" fontId="6" fillId="0" borderId="12" xfId="0" applyNumberFormat="1" applyFont="1" applyBorder="1" applyAlignment="1">
      <alignment vertical="top" wrapText="1"/>
    </xf>
    <xf numFmtId="4" fontId="8" fillId="0" borderId="12" xfId="0" applyNumberFormat="1" applyFont="1" applyBorder="1" applyAlignment="1">
      <alignment vertical="top" wrapText="1"/>
    </xf>
    <xf numFmtId="4" fontId="17" fillId="0" borderId="12" xfId="0" applyNumberFormat="1" applyFont="1" applyBorder="1" applyAlignment="1">
      <alignment vertical="top" wrapText="1"/>
    </xf>
    <xf numFmtId="4" fontId="18" fillId="0" borderId="0" xfId="0" applyNumberFormat="1" applyFont="1"/>
    <xf numFmtId="0" fontId="19" fillId="0" borderId="0" xfId="0" applyFont="1" applyAlignment="1">
      <alignment horizont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3"/>
  <sheetViews>
    <sheetView tabSelected="1" workbookViewId="0">
      <selection activeCell="B11" sqref="B11"/>
    </sheetView>
  </sheetViews>
  <sheetFormatPr baseColWidth="10" defaultRowHeight="15" x14ac:dyDescent="0.25"/>
  <cols>
    <col min="1" max="1" width="6.5703125" bestFit="1" customWidth="1"/>
    <col min="2" max="2" width="64.5703125" customWidth="1"/>
    <col min="3" max="3" width="15.28515625" style="1" customWidth="1"/>
    <col min="4" max="5" width="17.28515625" style="2" bestFit="1" customWidth="1"/>
    <col min="6" max="7" width="17.28515625" style="63" bestFit="1" customWidth="1"/>
    <col min="8" max="15" width="15.85546875" style="63" bestFit="1" customWidth="1"/>
  </cols>
  <sheetData>
    <row r="1" spans="1:15" x14ac:dyDescent="0.25"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x14ac:dyDescent="0.3">
      <c r="A2" s="64" t="s">
        <v>264</v>
      </c>
      <c r="B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 thickBot="1" x14ac:dyDescent="0.3">
      <c r="A4" s="6"/>
      <c r="B4" s="6" t="s">
        <v>0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68" t="s">
        <v>1</v>
      </c>
      <c r="B5" s="68" t="s">
        <v>2</v>
      </c>
      <c r="C5" s="70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13</v>
      </c>
      <c r="N5" s="65" t="s">
        <v>14</v>
      </c>
      <c r="O5" s="65" t="s">
        <v>15</v>
      </c>
    </row>
    <row r="6" spans="1:15" ht="15.75" thickBot="1" x14ac:dyDescent="0.3">
      <c r="A6" s="69"/>
      <c r="B6" s="69"/>
      <c r="C6" s="71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s="12" customFormat="1" ht="15" customHeight="1" x14ac:dyDescent="0.25">
      <c r="A7" s="7">
        <v>1000</v>
      </c>
      <c r="B7" s="8" t="s">
        <v>16</v>
      </c>
      <c r="C7" s="9">
        <f>+C8+C11+C18+C35</f>
        <v>141181239</v>
      </c>
      <c r="D7" s="10">
        <f t="shared" ref="D7:O7" si="0">D8+D11+D18+D35</f>
        <v>30723538</v>
      </c>
      <c r="E7" s="10">
        <f t="shared" si="0"/>
        <v>13861217</v>
      </c>
      <c r="F7" s="11">
        <f t="shared" si="0"/>
        <v>17152972</v>
      </c>
      <c r="G7" s="11">
        <f t="shared" si="0"/>
        <v>8680889</v>
      </c>
      <c r="H7" s="11">
        <f t="shared" si="0"/>
        <v>9891530</v>
      </c>
      <c r="I7" s="11">
        <f t="shared" si="0"/>
        <v>8919532</v>
      </c>
      <c r="J7" s="11">
        <f t="shared" si="0"/>
        <v>8646122</v>
      </c>
      <c r="K7" s="11">
        <f t="shared" si="0"/>
        <v>10214826</v>
      </c>
      <c r="L7" s="11">
        <f t="shared" si="0"/>
        <v>8676643</v>
      </c>
      <c r="M7" s="11">
        <f t="shared" si="0"/>
        <v>5469603</v>
      </c>
      <c r="N7" s="11">
        <f t="shared" si="0"/>
        <v>7163458</v>
      </c>
      <c r="O7" s="11">
        <f t="shared" si="0"/>
        <v>11780909</v>
      </c>
    </row>
    <row r="8" spans="1:15" ht="15.75" x14ac:dyDescent="0.25">
      <c r="A8" s="13">
        <v>1100</v>
      </c>
      <c r="B8" s="14" t="s">
        <v>17</v>
      </c>
      <c r="C8" s="15">
        <f>+C9+C10</f>
        <v>3159837</v>
      </c>
      <c r="D8" s="16">
        <f t="shared" ref="D8:O8" si="1">SUM(D9:D10)</f>
        <v>265532</v>
      </c>
      <c r="E8" s="16">
        <f t="shared" si="1"/>
        <v>18348</v>
      </c>
      <c r="F8" s="17">
        <f t="shared" si="1"/>
        <v>492927</v>
      </c>
      <c r="G8" s="17">
        <f t="shared" si="1"/>
        <v>8817</v>
      </c>
      <c r="H8" s="17">
        <f t="shared" si="1"/>
        <v>490874</v>
      </c>
      <c r="I8" s="17">
        <f t="shared" si="1"/>
        <v>3558</v>
      </c>
      <c r="J8" s="17">
        <f t="shared" si="1"/>
        <v>525235</v>
      </c>
      <c r="K8" s="17">
        <f t="shared" si="1"/>
        <v>15209</v>
      </c>
      <c r="L8" s="17">
        <f t="shared" si="1"/>
        <v>255029</v>
      </c>
      <c r="M8" s="17">
        <f t="shared" si="1"/>
        <v>248408</v>
      </c>
      <c r="N8" s="17">
        <f t="shared" si="1"/>
        <v>802691</v>
      </c>
      <c r="O8" s="17">
        <f t="shared" si="1"/>
        <v>33209</v>
      </c>
    </row>
    <row r="9" spans="1:15" x14ac:dyDescent="0.25">
      <c r="A9" s="18">
        <v>1102</v>
      </c>
      <c r="B9" s="19" t="s">
        <v>18</v>
      </c>
      <c r="C9" s="20">
        <v>3159825</v>
      </c>
      <c r="D9" s="21">
        <v>265531</v>
      </c>
      <c r="E9" s="21">
        <v>18347</v>
      </c>
      <c r="F9" s="21">
        <v>492926</v>
      </c>
      <c r="G9" s="21">
        <v>8816</v>
      </c>
      <c r="H9" s="21">
        <v>490873</v>
      </c>
      <c r="I9" s="21">
        <v>3557</v>
      </c>
      <c r="J9" s="21">
        <v>525234</v>
      </c>
      <c r="K9" s="21">
        <v>15208</v>
      </c>
      <c r="L9" s="21">
        <v>255028</v>
      </c>
      <c r="M9" s="21">
        <v>248407</v>
      </c>
      <c r="N9" s="21">
        <v>802690</v>
      </c>
      <c r="O9" s="21">
        <v>33208</v>
      </c>
    </row>
    <row r="10" spans="1:15" x14ac:dyDescent="0.25">
      <c r="A10" s="18">
        <v>1103</v>
      </c>
      <c r="B10" s="19" t="s">
        <v>19</v>
      </c>
      <c r="C10" s="19">
        <v>12</v>
      </c>
      <c r="D10" s="21">
        <v>1</v>
      </c>
      <c r="E10" s="21">
        <v>1</v>
      </c>
      <c r="F10" s="22">
        <v>1</v>
      </c>
      <c r="G10" s="22">
        <v>1</v>
      </c>
      <c r="H10" s="22">
        <v>1</v>
      </c>
      <c r="I10" s="22">
        <v>1</v>
      </c>
      <c r="J10" s="22">
        <v>1</v>
      </c>
      <c r="K10" s="22">
        <v>1</v>
      </c>
      <c r="L10" s="22">
        <v>1</v>
      </c>
      <c r="M10" s="22">
        <v>1</v>
      </c>
      <c r="N10" s="22">
        <v>1</v>
      </c>
      <c r="O10" s="22">
        <v>1</v>
      </c>
    </row>
    <row r="11" spans="1:15" ht="15.75" x14ac:dyDescent="0.25">
      <c r="A11" s="13">
        <v>1200</v>
      </c>
      <c r="B11" s="14" t="s">
        <v>20</v>
      </c>
      <c r="C11" s="15">
        <f>C12+C15+C16+C17</f>
        <v>126307957</v>
      </c>
      <c r="D11" s="16">
        <f t="shared" ref="D11:O11" si="2">D12+D15+D16+D17</f>
        <v>29485439</v>
      </c>
      <c r="E11" s="16">
        <f t="shared" si="2"/>
        <v>12876374</v>
      </c>
      <c r="F11" s="17">
        <f t="shared" si="2"/>
        <v>15421170</v>
      </c>
      <c r="G11" s="17">
        <f t="shared" si="2"/>
        <v>7671472</v>
      </c>
      <c r="H11" s="17">
        <f t="shared" si="2"/>
        <v>8545939</v>
      </c>
      <c r="I11" s="17">
        <f t="shared" si="2"/>
        <v>7919897</v>
      </c>
      <c r="J11" s="17">
        <f t="shared" si="2"/>
        <v>7012319</v>
      </c>
      <c r="K11" s="17">
        <f t="shared" si="2"/>
        <v>9334047</v>
      </c>
      <c r="L11" s="17">
        <f t="shared" si="2"/>
        <v>7315236</v>
      </c>
      <c r="M11" s="17">
        <f t="shared" si="2"/>
        <v>4445073</v>
      </c>
      <c r="N11" s="17">
        <f t="shared" si="2"/>
        <v>5590662</v>
      </c>
      <c r="O11" s="17">
        <f t="shared" si="2"/>
        <v>10690329</v>
      </c>
    </row>
    <row r="12" spans="1:15" x14ac:dyDescent="0.25">
      <c r="A12" s="18">
        <v>1201</v>
      </c>
      <c r="B12" s="19" t="s">
        <v>21</v>
      </c>
      <c r="C12" s="20">
        <f>SUM(C13:C14)</f>
        <v>86159746</v>
      </c>
      <c r="D12" s="21">
        <f t="shared" ref="D12:O12" si="3">SUM(D13:D14)</f>
        <v>27411983</v>
      </c>
      <c r="E12" s="21">
        <f t="shared" si="3"/>
        <v>10770584</v>
      </c>
      <c r="F12" s="22">
        <f t="shared" si="3"/>
        <v>13411000</v>
      </c>
      <c r="G12" s="22">
        <f t="shared" si="3"/>
        <v>4248693</v>
      </c>
      <c r="H12" s="22">
        <f t="shared" si="3"/>
        <v>4414296</v>
      </c>
      <c r="I12" s="22">
        <f t="shared" si="3"/>
        <v>3648959</v>
      </c>
      <c r="J12" s="22">
        <f t="shared" si="3"/>
        <v>2810108</v>
      </c>
      <c r="K12" s="22">
        <f t="shared" si="3"/>
        <v>4386337</v>
      </c>
      <c r="L12" s="22">
        <f t="shared" si="3"/>
        <v>3130414</v>
      </c>
      <c r="M12" s="22">
        <f t="shared" si="3"/>
        <v>1512682</v>
      </c>
      <c r="N12" s="22">
        <f t="shared" si="3"/>
        <v>2084873</v>
      </c>
      <c r="O12" s="22">
        <f t="shared" si="3"/>
        <v>8329817</v>
      </c>
    </row>
    <row r="13" spans="1:15" x14ac:dyDescent="0.25">
      <c r="A13" s="18" t="s">
        <v>22</v>
      </c>
      <c r="B13" s="19" t="s">
        <v>23</v>
      </c>
      <c r="C13" s="23">
        <v>64033494</v>
      </c>
      <c r="D13" s="21">
        <v>24766458</v>
      </c>
      <c r="E13" s="21">
        <v>9473819</v>
      </c>
      <c r="F13" s="22">
        <v>11499377</v>
      </c>
      <c r="G13" s="22">
        <v>2893884</v>
      </c>
      <c r="H13" s="22">
        <v>2982507</v>
      </c>
      <c r="I13" s="22">
        <v>1659669</v>
      </c>
      <c r="J13" s="22">
        <v>1279756</v>
      </c>
      <c r="K13" s="22">
        <v>1571838</v>
      </c>
      <c r="L13" s="22">
        <v>1517593</v>
      </c>
      <c r="M13" s="22">
        <v>1010261</v>
      </c>
      <c r="N13" s="22">
        <v>1397619</v>
      </c>
      <c r="O13" s="22">
        <v>3980713</v>
      </c>
    </row>
    <row r="14" spans="1:15" x14ac:dyDescent="0.25">
      <c r="A14" s="18" t="s">
        <v>22</v>
      </c>
      <c r="B14" s="19" t="s">
        <v>24</v>
      </c>
      <c r="C14" s="23">
        <v>22126252</v>
      </c>
      <c r="D14" s="21">
        <v>2645525</v>
      </c>
      <c r="E14" s="21">
        <v>1296765</v>
      </c>
      <c r="F14" s="22">
        <v>1911623</v>
      </c>
      <c r="G14" s="22">
        <v>1354809</v>
      </c>
      <c r="H14" s="22">
        <v>1431789</v>
      </c>
      <c r="I14" s="22">
        <v>1989290</v>
      </c>
      <c r="J14" s="22">
        <v>1530352</v>
      </c>
      <c r="K14" s="22">
        <v>2814499</v>
      </c>
      <c r="L14" s="22">
        <v>1612821</v>
      </c>
      <c r="M14" s="22">
        <v>502421</v>
      </c>
      <c r="N14" s="22">
        <v>687254</v>
      </c>
      <c r="O14" s="22">
        <v>4349104</v>
      </c>
    </row>
    <row r="15" spans="1:15" x14ac:dyDescent="0.25">
      <c r="A15" s="18">
        <v>1202</v>
      </c>
      <c r="B15" s="19" t="s">
        <v>25</v>
      </c>
      <c r="C15" s="20">
        <v>36150095</v>
      </c>
      <c r="D15" s="21">
        <v>2041365</v>
      </c>
      <c r="E15" s="21">
        <v>2101777</v>
      </c>
      <c r="F15" s="22">
        <v>1993817</v>
      </c>
      <c r="G15" s="22">
        <v>3420015</v>
      </c>
      <c r="H15" s="22">
        <v>4129668</v>
      </c>
      <c r="I15" s="22">
        <v>3729432</v>
      </c>
      <c r="J15" s="22">
        <v>3352451</v>
      </c>
      <c r="K15" s="22">
        <v>4274303</v>
      </c>
      <c r="L15" s="22">
        <v>2578008</v>
      </c>
      <c r="M15" s="22">
        <v>2916847</v>
      </c>
      <c r="N15" s="22">
        <v>3252400</v>
      </c>
      <c r="O15" s="22">
        <v>2360012</v>
      </c>
    </row>
    <row r="16" spans="1:15" x14ac:dyDescent="0.25">
      <c r="A16" s="18">
        <v>1203</v>
      </c>
      <c r="B16" s="19" t="s">
        <v>26</v>
      </c>
      <c r="C16" s="20">
        <v>16424</v>
      </c>
      <c r="D16" s="21">
        <v>4613</v>
      </c>
      <c r="E16" s="21">
        <v>3316</v>
      </c>
      <c r="F16" s="22">
        <v>6091</v>
      </c>
      <c r="G16" s="22">
        <v>2401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3</v>
      </c>
    </row>
    <row r="17" spans="1:15" x14ac:dyDescent="0.25">
      <c r="A17" s="18">
        <v>1204</v>
      </c>
      <c r="B17" s="19" t="s">
        <v>27</v>
      </c>
      <c r="C17" s="20">
        <v>3981692</v>
      </c>
      <c r="D17" s="21">
        <v>27478</v>
      </c>
      <c r="E17" s="21">
        <v>697</v>
      </c>
      <c r="F17" s="22">
        <v>10262</v>
      </c>
      <c r="G17" s="22">
        <v>363</v>
      </c>
      <c r="H17" s="22">
        <v>1975</v>
      </c>
      <c r="I17" s="22">
        <v>541506</v>
      </c>
      <c r="J17" s="22">
        <v>849760</v>
      </c>
      <c r="K17" s="22">
        <v>673407</v>
      </c>
      <c r="L17" s="22">
        <v>1606814</v>
      </c>
      <c r="M17" s="22">
        <v>15544</v>
      </c>
      <c r="N17" s="22">
        <v>253389</v>
      </c>
      <c r="O17" s="22">
        <v>497</v>
      </c>
    </row>
    <row r="18" spans="1:15" ht="15.75" x14ac:dyDescent="0.25">
      <c r="A18" s="13">
        <v>1700</v>
      </c>
      <c r="B18" s="14" t="s">
        <v>28</v>
      </c>
      <c r="C18" s="15">
        <f>+C19+C23+C27+C31</f>
        <v>4607980</v>
      </c>
      <c r="D18" s="16">
        <f t="shared" ref="D18:O18" si="4">+D19+D23+D27+D31</f>
        <v>526839</v>
      </c>
      <c r="E18" s="16">
        <f t="shared" si="4"/>
        <v>370746</v>
      </c>
      <c r="F18" s="17">
        <f t="shared" si="4"/>
        <v>521812</v>
      </c>
      <c r="G18" s="17">
        <f t="shared" si="4"/>
        <v>336964</v>
      </c>
      <c r="H18" s="17">
        <f t="shared" si="4"/>
        <v>410278</v>
      </c>
      <c r="I18" s="17">
        <f t="shared" si="4"/>
        <v>436757</v>
      </c>
      <c r="J18" s="17">
        <f t="shared" si="4"/>
        <v>587898</v>
      </c>
      <c r="K18" s="17">
        <f t="shared" si="4"/>
        <v>280368</v>
      </c>
      <c r="L18" s="17">
        <f t="shared" si="4"/>
        <v>167649</v>
      </c>
      <c r="M18" s="17">
        <f t="shared" si="4"/>
        <v>334415</v>
      </c>
      <c r="N18" s="17">
        <f t="shared" si="4"/>
        <v>252560</v>
      </c>
      <c r="O18" s="17">
        <f t="shared" si="4"/>
        <v>381694</v>
      </c>
    </row>
    <row r="19" spans="1:15" x14ac:dyDescent="0.25">
      <c r="A19" s="18">
        <v>1701</v>
      </c>
      <c r="B19" s="19" t="s">
        <v>29</v>
      </c>
      <c r="C19" s="20">
        <f>SUM(C20:C22)</f>
        <v>1549452</v>
      </c>
      <c r="D19" s="21">
        <f t="shared" ref="D19:O19" si="5">SUM(D20:D22)</f>
        <v>67724</v>
      </c>
      <c r="E19" s="21">
        <f t="shared" si="5"/>
        <v>89378</v>
      </c>
      <c r="F19" s="22">
        <f t="shared" si="5"/>
        <v>114926</v>
      </c>
      <c r="G19" s="22">
        <f t="shared" si="5"/>
        <v>165085</v>
      </c>
      <c r="H19" s="22">
        <f t="shared" si="5"/>
        <v>160857</v>
      </c>
      <c r="I19" s="22">
        <f t="shared" si="5"/>
        <v>256757</v>
      </c>
      <c r="J19" s="22">
        <f t="shared" si="5"/>
        <v>298044</v>
      </c>
      <c r="K19" s="22">
        <f t="shared" si="5"/>
        <v>24646</v>
      </c>
      <c r="L19" s="22">
        <f t="shared" si="5"/>
        <v>79213</v>
      </c>
      <c r="M19" s="22">
        <f t="shared" si="5"/>
        <v>217658</v>
      </c>
      <c r="N19" s="22">
        <f t="shared" si="5"/>
        <v>73394</v>
      </c>
      <c r="O19" s="22">
        <f t="shared" si="5"/>
        <v>1770</v>
      </c>
    </row>
    <row r="20" spans="1:15" x14ac:dyDescent="0.25">
      <c r="A20" s="18" t="s">
        <v>22</v>
      </c>
      <c r="B20" s="19" t="s">
        <v>30</v>
      </c>
      <c r="C20" s="24">
        <v>12</v>
      </c>
      <c r="D20" s="21">
        <v>1</v>
      </c>
      <c r="E20" s="21">
        <v>1</v>
      </c>
      <c r="F20" s="22">
        <v>1</v>
      </c>
      <c r="G20" s="22">
        <v>1</v>
      </c>
      <c r="H20" s="22">
        <v>1</v>
      </c>
      <c r="I20" s="22">
        <v>1</v>
      </c>
      <c r="J20" s="22">
        <v>1</v>
      </c>
      <c r="K20" s="22">
        <v>1</v>
      </c>
      <c r="L20" s="22">
        <v>1</v>
      </c>
      <c r="M20" s="22">
        <v>1</v>
      </c>
      <c r="N20" s="22">
        <v>1</v>
      </c>
      <c r="O20" s="22">
        <v>1</v>
      </c>
    </row>
    <row r="21" spans="1:15" x14ac:dyDescent="0.25">
      <c r="A21" s="18" t="s">
        <v>22</v>
      </c>
      <c r="B21" s="19" t="s">
        <v>31</v>
      </c>
      <c r="C21" s="23">
        <v>1508335</v>
      </c>
      <c r="D21" s="21">
        <v>67715</v>
      </c>
      <c r="E21" s="21">
        <v>89317</v>
      </c>
      <c r="F21" s="22">
        <v>114825</v>
      </c>
      <c r="G21" s="22">
        <v>148202</v>
      </c>
      <c r="H21" s="22">
        <v>150942</v>
      </c>
      <c r="I21" s="22">
        <v>248986</v>
      </c>
      <c r="J21" s="22">
        <v>292043</v>
      </c>
      <c r="K21" s="22">
        <v>24640</v>
      </c>
      <c r="L21" s="22">
        <v>79182</v>
      </c>
      <c r="M21" s="22">
        <v>217557</v>
      </c>
      <c r="N21" s="22">
        <v>73163</v>
      </c>
      <c r="O21" s="22">
        <v>1763</v>
      </c>
    </row>
    <row r="22" spans="1:15" x14ac:dyDescent="0.25">
      <c r="A22" s="18" t="s">
        <v>22</v>
      </c>
      <c r="B22" s="19" t="s">
        <v>32</v>
      </c>
      <c r="C22" s="23">
        <v>41105</v>
      </c>
      <c r="D22" s="21">
        <v>8</v>
      </c>
      <c r="E22" s="21">
        <v>60</v>
      </c>
      <c r="F22" s="22">
        <v>100</v>
      </c>
      <c r="G22" s="22">
        <v>16882</v>
      </c>
      <c r="H22" s="22">
        <v>9914</v>
      </c>
      <c r="I22" s="22">
        <v>7770</v>
      </c>
      <c r="J22" s="22">
        <v>6000</v>
      </c>
      <c r="K22" s="22">
        <v>5</v>
      </c>
      <c r="L22" s="22">
        <v>30</v>
      </c>
      <c r="M22" s="22">
        <v>100</v>
      </c>
      <c r="N22" s="22">
        <v>230</v>
      </c>
      <c r="O22" s="22">
        <v>6</v>
      </c>
    </row>
    <row r="23" spans="1:15" x14ac:dyDescent="0.25">
      <c r="A23" s="18">
        <v>1702</v>
      </c>
      <c r="B23" s="19" t="s">
        <v>33</v>
      </c>
      <c r="C23" s="19">
        <f>SUM(C24:C26)</f>
        <v>36</v>
      </c>
      <c r="D23" s="21">
        <f t="shared" ref="D23:O23" si="6">SUM(D24:D26)</f>
        <v>3</v>
      </c>
      <c r="E23" s="21">
        <f t="shared" si="6"/>
        <v>3</v>
      </c>
      <c r="F23" s="22">
        <f t="shared" si="6"/>
        <v>3</v>
      </c>
      <c r="G23" s="22">
        <f t="shared" si="6"/>
        <v>3</v>
      </c>
      <c r="H23" s="22">
        <f t="shared" si="6"/>
        <v>3</v>
      </c>
      <c r="I23" s="22">
        <f t="shared" si="6"/>
        <v>3</v>
      </c>
      <c r="J23" s="22">
        <f t="shared" si="6"/>
        <v>3</v>
      </c>
      <c r="K23" s="22">
        <f t="shared" si="6"/>
        <v>3</v>
      </c>
      <c r="L23" s="22">
        <f t="shared" si="6"/>
        <v>3</v>
      </c>
      <c r="M23" s="22">
        <f t="shared" si="6"/>
        <v>3</v>
      </c>
      <c r="N23" s="22">
        <f t="shared" si="6"/>
        <v>3</v>
      </c>
      <c r="O23" s="22">
        <f t="shared" si="6"/>
        <v>3</v>
      </c>
    </row>
    <row r="24" spans="1:15" x14ac:dyDescent="0.25">
      <c r="A24" s="18" t="s">
        <v>22</v>
      </c>
      <c r="B24" s="19" t="s">
        <v>30</v>
      </c>
      <c r="C24" s="24">
        <v>12</v>
      </c>
      <c r="D24" s="21">
        <v>1</v>
      </c>
      <c r="E24" s="21">
        <v>1</v>
      </c>
      <c r="F24" s="22">
        <v>1</v>
      </c>
      <c r="G24" s="22">
        <v>1</v>
      </c>
      <c r="H24" s="22">
        <v>1</v>
      </c>
      <c r="I24" s="22">
        <v>1</v>
      </c>
      <c r="J24" s="22">
        <v>1</v>
      </c>
      <c r="K24" s="22">
        <v>1</v>
      </c>
      <c r="L24" s="22">
        <v>1</v>
      </c>
      <c r="M24" s="22">
        <v>1</v>
      </c>
      <c r="N24" s="22">
        <v>1</v>
      </c>
      <c r="O24" s="22">
        <v>1</v>
      </c>
    </row>
    <row r="25" spans="1:15" x14ac:dyDescent="0.25">
      <c r="A25" s="18" t="s">
        <v>22</v>
      </c>
      <c r="B25" s="19" t="s">
        <v>31</v>
      </c>
      <c r="C25" s="24">
        <v>12</v>
      </c>
      <c r="D25" s="21">
        <v>1</v>
      </c>
      <c r="E25" s="21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>
        <v>1</v>
      </c>
      <c r="L25" s="22">
        <v>1</v>
      </c>
      <c r="M25" s="22">
        <v>1</v>
      </c>
      <c r="N25" s="22">
        <v>1</v>
      </c>
      <c r="O25" s="22">
        <v>1</v>
      </c>
    </row>
    <row r="26" spans="1:15" x14ac:dyDescent="0.25">
      <c r="A26" s="18" t="s">
        <v>22</v>
      </c>
      <c r="B26" s="19" t="s">
        <v>34</v>
      </c>
      <c r="C26" s="24">
        <v>12</v>
      </c>
      <c r="D26" s="21">
        <v>1</v>
      </c>
      <c r="E26" s="21">
        <v>1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  <c r="K26" s="22">
        <v>1</v>
      </c>
      <c r="L26" s="22">
        <v>1</v>
      </c>
      <c r="M26" s="22">
        <v>1</v>
      </c>
      <c r="N26" s="22">
        <v>1</v>
      </c>
      <c r="O26" s="22">
        <v>1</v>
      </c>
    </row>
    <row r="27" spans="1:15" x14ac:dyDescent="0.25">
      <c r="A27" s="18">
        <v>1703</v>
      </c>
      <c r="B27" s="19" t="s">
        <v>35</v>
      </c>
      <c r="C27" s="19">
        <f>SUM(C28:C30)</f>
        <v>36</v>
      </c>
      <c r="D27" s="21">
        <f t="shared" ref="D27:O27" si="7">SUM(D28:D30)</f>
        <v>3</v>
      </c>
      <c r="E27" s="21">
        <f t="shared" si="7"/>
        <v>3</v>
      </c>
      <c r="F27" s="22">
        <f t="shared" si="7"/>
        <v>3</v>
      </c>
      <c r="G27" s="22">
        <f t="shared" si="7"/>
        <v>3</v>
      </c>
      <c r="H27" s="22">
        <f t="shared" si="7"/>
        <v>3</v>
      </c>
      <c r="I27" s="22">
        <f t="shared" si="7"/>
        <v>3</v>
      </c>
      <c r="J27" s="22">
        <f t="shared" si="7"/>
        <v>3</v>
      </c>
      <c r="K27" s="22">
        <f t="shared" si="7"/>
        <v>3</v>
      </c>
      <c r="L27" s="22">
        <f t="shared" si="7"/>
        <v>3</v>
      </c>
      <c r="M27" s="22">
        <f t="shared" si="7"/>
        <v>3</v>
      </c>
      <c r="N27" s="22">
        <f t="shared" si="7"/>
        <v>3</v>
      </c>
      <c r="O27" s="22">
        <f t="shared" si="7"/>
        <v>3</v>
      </c>
    </row>
    <row r="28" spans="1:15" x14ac:dyDescent="0.25">
      <c r="A28" s="18" t="s">
        <v>22</v>
      </c>
      <c r="B28" s="19" t="s">
        <v>30</v>
      </c>
      <c r="C28" s="24">
        <v>12</v>
      </c>
      <c r="D28" s="21">
        <v>1</v>
      </c>
      <c r="E28" s="21">
        <v>1</v>
      </c>
      <c r="F28" s="22">
        <v>1</v>
      </c>
      <c r="G28" s="22">
        <v>1</v>
      </c>
      <c r="H28" s="22">
        <v>1</v>
      </c>
      <c r="I28" s="22">
        <v>1</v>
      </c>
      <c r="J28" s="22">
        <v>1</v>
      </c>
      <c r="K28" s="22">
        <v>1</v>
      </c>
      <c r="L28" s="22">
        <v>1</v>
      </c>
      <c r="M28" s="22">
        <v>1</v>
      </c>
      <c r="N28" s="22">
        <v>1</v>
      </c>
      <c r="O28" s="22">
        <v>1</v>
      </c>
    </row>
    <row r="29" spans="1:15" x14ac:dyDescent="0.25">
      <c r="A29" s="18" t="s">
        <v>22</v>
      </c>
      <c r="B29" s="19" t="s">
        <v>31</v>
      </c>
      <c r="C29" s="24">
        <v>12</v>
      </c>
      <c r="D29" s="21">
        <v>1</v>
      </c>
      <c r="E29" s="21">
        <v>1</v>
      </c>
      <c r="F29" s="22">
        <v>1</v>
      </c>
      <c r="G29" s="22">
        <v>1</v>
      </c>
      <c r="H29" s="22">
        <v>1</v>
      </c>
      <c r="I29" s="22">
        <v>1</v>
      </c>
      <c r="J29" s="22">
        <v>1</v>
      </c>
      <c r="K29" s="22">
        <v>1</v>
      </c>
      <c r="L29" s="22">
        <v>1</v>
      </c>
      <c r="M29" s="22">
        <v>1</v>
      </c>
      <c r="N29" s="22">
        <v>1</v>
      </c>
      <c r="O29" s="22">
        <v>1</v>
      </c>
    </row>
    <row r="30" spans="1:15" x14ac:dyDescent="0.25">
      <c r="A30" s="18" t="s">
        <v>22</v>
      </c>
      <c r="B30" s="19" t="s">
        <v>36</v>
      </c>
      <c r="C30" s="24">
        <v>12</v>
      </c>
      <c r="D30" s="21">
        <v>1</v>
      </c>
      <c r="E30" s="21">
        <v>1</v>
      </c>
      <c r="F30" s="22">
        <v>1</v>
      </c>
      <c r="G30" s="22">
        <v>1</v>
      </c>
      <c r="H30" s="22">
        <v>1</v>
      </c>
      <c r="I30" s="22">
        <v>1</v>
      </c>
      <c r="J30" s="22">
        <v>1</v>
      </c>
      <c r="K30" s="22">
        <v>1</v>
      </c>
      <c r="L30" s="22">
        <v>1</v>
      </c>
      <c r="M30" s="22">
        <v>1</v>
      </c>
      <c r="N30" s="22">
        <v>1</v>
      </c>
      <c r="O30" s="22">
        <v>1</v>
      </c>
    </row>
    <row r="31" spans="1:15" x14ac:dyDescent="0.25">
      <c r="A31" s="18">
        <v>1704</v>
      </c>
      <c r="B31" s="19" t="s">
        <v>37</v>
      </c>
      <c r="C31" s="20">
        <f>SUM(C32:C34)</f>
        <v>3058456</v>
      </c>
      <c r="D31" s="21">
        <f t="shared" ref="D31:O31" si="8">SUM(D32:D34)</f>
        <v>459109</v>
      </c>
      <c r="E31" s="21">
        <f t="shared" si="8"/>
        <v>281362</v>
      </c>
      <c r="F31" s="22">
        <f t="shared" si="8"/>
        <v>406880</v>
      </c>
      <c r="G31" s="22">
        <f t="shared" si="8"/>
        <v>171873</v>
      </c>
      <c r="H31" s="22">
        <f t="shared" si="8"/>
        <v>249415</v>
      </c>
      <c r="I31" s="22">
        <f t="shared" si="8"/>
        <v>179994</v>
      </c>
      <c r="J31" s="22">
        <f t="shared" si="8"/>
        <v>289848</v>
      </c>
      <c r="K31" s="22">
        <f t="shared" si="8"/>
        <v>255716</v>
      </c>
      <c r="L31" s="22">
        <f t="shared" si="8"/>
        <v>88430</v>
      </c>
      <c r="M31" s="22">
        <f t="shared" si="8"/>
        <v>116751</v>
      </c>
      <c r="N31" s="22">
        <f t="shared" si="8"/>
        <v>179160</v>
      </c>
      <c r="O31" s="22">
        <f t="shared" si="8"/>
        <v>379918</v>
      </c>
    </row>
    <row r="32" spans="1:15" x14ac:dyDescent="0.25">
      <c r="A32" s="18" t="s">
        <v>22</v>
      </c>
      <c r="B32" s="19" t="s">
        <v>30</v>
      </c>
      <c r="C32" s="24">
        <v>12</v>
      </c>
      <c r="D32" s="21">
        <v>1</v>
      </c>
      <c r="E32" s="21">
        <v>1</v>
      </c>
      <c r="F32" s="22">
        <v>1</v>
      </c>
      <c r="G32" s="22">
        <v>1</v>
      </c>
      <c r="H32" s="22">
        <v>1</v>
      </c>
      <c r="I32" s="22">
        <v>1</v>
      </c>
      <c r="J32" s="22">
        <v>1</v>
      </c>
      <c r="K32" s="22">
        <v>1</v>
      </c>
      <c r="L32" s="22">
        <v>1</v>
      </c>
      <c r="M32" s="22">
        <v>1</v>
      </c>
      <c r="N32" s="22">
        <v>1</v>
      </c>
      <c r="O32" s="22">
        <v>1</v>
      </c>
    </row>
    <row r="33" spans="1:15" x14ac:dyDescent="0.25">
      <c r="A33" s="18" t="s">
        <v>22</v>
      </c>
      <c r="B33" s="19" t="s">
        <v>31</v>
      </c>
      <c r="C33" s="23">
        <v>3058432</v>
      </c>
      <c r="D33" s="21">
        <v>459107</v>
      </c>
      <c r="E33" s="21">
        <v>281360</v>
      </c>
      <c r="F33" s="22">
        <v>406878</v>
      </c>
      <c r="G33" s="22">
        <v>171871</v>
      </c>
      <c r="H33" s="22">
        <v>249413</v>
      </c>
      <c r="I33" s="22">
        <v>179992</v>
      </c>
      <c r="J33" s="22">
        <v>289846</v>
      </c>
      <c r="K33" s="22">
        <v>255714</v>
      </c>
      <c r="L33" s="22">
        <v>88428</v>
      </c>
      <c r="M33" s="22">
        <v>116749</v>
      </c>
      <c r="N33" s="22">
        <v>179158</v>
      </c>
      <c r="O33" s="22">
        <v>379916</v>
      </c>
    </row>
    <row r="34" spans="1:15" x14ac:dyDescent="0.25">
      <c r="A34" s="18" t="s">
        <v>22</v>
      </c>
      <c r="B34" s="19" t="s">
        <v>38</v>
      </c>
      <c r="C34" s="24">
        <v>12</v>
      </c>
      <c r="D34" s="21">
        <v>1</v>
      </c>
      <c r="E34" s="21">
        <v>1</v>
      </c>
      <c r="F34" s="22">
        <v>1</v>
      </c>
      <c r="G34" s="22">
        <v>1</v>
      </c>
      <c r="H34" s="22">
        <v>1</v>
      </c>
      <c r="I34" s="22">
        <v>1</v>
      </c>
      <c r="J34" s="22">
        <v>1</v>
      </c>
      <c r="K34" s="22">
        <v>1</v>
      </c>
      <c r="L34" s="22">
        <v>1</v>
      </c>
      <c r="M34" s="22">
        <v>1</v>
      </c>
      <c r="N34" s="22">
        <v>1</v>
      </c>
      <c r="O34" s="22">
        <v>1</v>
      </c>
    </row>
    <row r="35" spans="1:15" ht="15.75" x14ac:dyDescent="0.25">
      <c r="A35" s="13">
        <v>1800</v>
      </c>
      <c r="B35" s="14" t="s">
        <v>39</v>
      </c>
      <c r="C35" s="15">
        <f>SUM(C37:C42)</f>
        <v>7105465</v>
      </c>
      <c r="D35" s="16">
        <f t="shared" ref="D35:O35" si="9">D36</f>
        <v>445728</v>
      </c>
      <c r="E35" s="16">
        <f t="shared" si="9"/>
        <v>595749</v>
      </c>
      <c r="F35" s="17">
        <f t="shared" si="9"/>
        <v>717063</v>
      </c>
      <c r="G35" s="17">
        <f t="shared" si="9"/>
        <v>663636</v>
      </c>
      <c r="H35" s="17">
        <f t="shared" si="9"/>
        <v>444439</v>
      </c>
      <c r="I35" s="17">
        <f t="shared" si="9"/>
        <v>559320</v>
      </c>
      <c r="J35" s="17">
        <f t="shared" si="9"/>
        <v>520670</v>
      </c>
      <c r="K35" s="17">
        <f t="shared" si="9"/>
        <v>585202</v>
      </c>
      <c r="L35" s="17">
        <f t="shared" si="9"/>
        <v>938729</v>
      </c>
      <c r="M35" s="17">
        <f t="shared" si="9"/>
        <v>441707</v>
      </c>
      <c r="N35" s="17">
        <f t="shared" si="9"/>
        <v>517545</v>
      </c>
      <c r="O35" s="17">
        <f t="shared" si="9"/>
        <v>675677</v>
      </c>
    </row>
    <row r="36" spans="1:15" x14ac:dyDescent="0.25">
      <c r="A36" s="18">
        <v>1801</v>
      </c>
      <c r="B36" s="19" t="s">
        <v>40</v>
      </c>
      <c r="C36" s="20">
        <f>SUM(C37:C42)</f>
        <v>7105465</v>
      </c>
      <c r="D36" s="21">
        <f t="shared" ref="D36:O36" si="10">SUM(D37:D42)</f>
        <v>445728</v>
      </c>
      <c r="E36" s="21">
        <f t="shared" si="10"/>
        <v>595749</v>
      </c>
      <c r="F36" s="22">
        <f t="shared" si="10"/>
        <v>717063</v>
      </c>
      <c r="G36" s="22">
        <f t="shared" si="10"/>
        <v>663636</v>
      </c>
      <c r="H36" s="22">
        <f t="shared" si="10"/>
        <v>444439</v>
      </c>
      <c r="I36" s="22">
        <f t="shared" si="10"/>
        <v>559320</v>
      </c>
      <c r="J36" s="22">
        <f t="shared" si="10"/>
        <v>520670</v>
      </c>
      <c r="K36" s="22">
        <f t="shared" si="10"/>
        <v>585202</v>
      </c>
      <c r="L36" s="22">
        <f t="shared" si="10"/>
        <v>938729</v>
      </c>
      <c r="M36" s="22">
        <f t="shared" si="10"/>
        <v>441707</v>
      </c>
      <c r="N36" s="22">
        <f t="shared" si="10"/>
        <v>517545</v>
      </c>
      <c r="O36" s="22">
        <f t="shared" si="10"/>
        <v>675677</v>
      </c>
    </row>
    <row r="37" spans="1:15" x14ac:dyDescent="0.25">
      <c r="A37" s="18" t="s">
        <v>22</v>
      </c>
      <c r="B37" s="19" t="s">
        <v>41</v>
      </c>
      <c r="C37" s="23">
        <v>1422561</v>
      </c>
      <c r="D37" s="21">
        <v>89159</v>
      </c>
      <c r="E37" s="21">
        <v>119258</v>
      </c>
      <c r="F37" s="22">
        <v>143568</v>
      </c>
      <c r="G37" s="22">
        <v>132863</v>
      </c>
      <c r="H37" s="22">
        <v>89021</v>
      </c>
      <c r="I37" s="22">
        <v>112011</v>
      </c>
      <c r="J37" s="22">
        <v>104247</v>
      </c>
      <c r="K37" s="22">
        <v>117170</v>
      </c>
      <c r="L37" s="22">
        <v>187837</v>
      </c>
      <c r="M37" s="22">
        <v>88468</v>
      </c>
      <c r="N37" s="22">
        <v>103634</v>
      </c>
      <c r="O37" s="22">
        <v>135325</v>
      </c>
    </row>
    <row r="38" spans="1:15" x14ac:dyDescent="0.25">
      <c r="A38" s="18" t="s">
        <v>22</v>
      </c>
      <c r="B38" s="19" t="s">
        <v>42</v>
      </c>
      <c r="C38" s="23">
        <v>1422561</v>
      </c>
      <c r="D38" s="21">
        <v>89159</v>
      </c>
      <c r="E38" s="21">
        <v>119258</v>
      </c>
      <c r="F38" s="22">
        <v>143568</v>
      </c>
      <c r="G38" s="22">
        <v>132863</v>
      </c>
      <c r="H38" s="22">
        <v>89021</v>
      </c>
      <c r="I38" s="22">
        <v>112011</v>
      </c>
      <c r="J38" s="22">
        <v>104247</v>
      </c>
      <c r="K38" s="22">
        <v>117170</v>
      </c>
      <c r="L38" s="22">
        <v>187837</v>
      </c>
      <c r="M38" s="22">
        <v>88468</v>
      </c>
      <c r="N38" s="22">
        <v>103634</v>
      </c>
      <c r="O38" s="22">
        <v>135325</v>
      </c>
    </row>
    <row r="39" spans="1:15" x14ac:dyDescent="0.25">
      <c r="A39" s="18" t="s">
        <v>22</v>
      </c>
      <c r="B39" s="19" t="s">
        <v>43</v>
      </c>
      <c r="C39" s="23">
        <v>2132998</v>
      </c>
      <c r="D39" s="21">
        <v>133691</v>
      </c>
      <c r="E39" s="21">
        <v>178826</v>
      </c>
      <c r="F39" s="22">
        <v>215217</v>
      </c>
      <c r="G39" s="22">
        <v>199223</v>
      </c>
      <c r="H39" s="22">
        <v>133503</v>
      </c>
      <c r="I39" s="22">
        <v>167976</v>
      </c>
      <c r="J39" s="22">
        <v>156239</v>
      </c>
      <c r="K39" s="22">
        <v>175713</v>
      </c>
      <c r="L39" s="22">
        <v>281751</v>
      </c>
      <c r="M39" s="22">
        <v>132681</v>
      </c>
      <c r="N39" s="22">
        <v>155417</v>
      </c>
      <c r="O39" s="22">
        <v>202761</v>
      </c>
    </row>
    <row r="40" spans="1:15" x14ac:dyDescent="0.25">
      <c r="A40" s="18" t="s">
        <v>22</v>
      </c>
      <c r="B40" s="19" t="s">
        <v>44</v>
      </c>
      <c r="C40" s="23">
        <v>709115</v>
      </c>
      <c r="D40" s="21">
        <v>44573</v>
      </c>
      <c r="E40" s="21">
        <v>59469</v>
      </c>
      <c r="F40" s="22">
        <v>71570</v>
      </c>
      <c r="G40" s="22">
        <v>66229</v>
      </c>
      <c r="H40" s="22">
        <v>44298</v>
      </c>
      <c r="I40" s="22">
        <v>55774</v>
      </c>
      <c r="J40" s="22">
        <v>51979</v>
      </c>
      <c r="K40" s="22">
        <v>58383</v>
      </c>
      <c r="L40" s="22">
        <v>93768</v>
      </c>
      <c r="M40" s="22">
        <v>44030</v>
      </c>
      <c r="N40" s="22">
        <v>51620</v>
      </c>
      <c r="O40" s="22">
        <v>67422</v>
      </c>
    </row>
    <row r="41" spans="1:15" x14ac:dyDescent="0.25">
      <c r="A41" s="18" t="s">
        <v>22</v>
      </c>
      <c r="B41" s="19" t="s">
        <v>45</v>
      </c>
      <c r="C41" s="23">
        <v>709115</v>
      </c>
      <c r="D41" s="21">
        <v>44573</v>
      </c>
      <c r="E41" s="21">
        <v>59469</v>
      </c>
      <c r="F41" s="22">
        <v>71570</v>
      </c>
      <c r="G41" s="22">
        <v>66229</v>
      </c>
      <c r="H41" s="22">
        <v>44298</v>
      </c>
      <c r="I41" s="22">
        <v>55774</v>
      </c>
      <c r="J41" s="22">
        <v>51979</v>
      </c>
      <c r="K41" s="22">
        <v>58383</v>
      </c>
      <c r="L41" s="22">
        <v>93768</v>
      </c>
      <c r="M41" s="22">
        <v>44030</v>
      </c>
      <c r="N41" s="22">
        <v>51620</v>
      </c>
      <c r="O41" s="22">
        <v>67422</v>
      </c>
    </row>
    <row r="42" spans="1:15" ht="28.5" x14ac:dyDescent="0.25">
      <c r="A42" s="18" t="s">
        <v>22</v>
      </c>
      <c r="B42" s="19" t="s">
        <v>46</v>
      </c>
      <c r="C42" s="23">
        <v>709115</v>
      </c>
      <c r="D42" s="21">
        <v>44573</v>
      </c>
      <c r="E42" s="21">
        <v>59469</v>
      </c>
      <c r="F42" s="22">
        <v>71570</v>
      </c>
      <c r="G42" s="22">
        <v>66229</v>
      </c>
      <c r="H42" s="22">
        <v>44298</v>
      </c>
      <c r="I42" s="22">
        <v>55774</v>
      </c>
      <c r="J42" s="22">
        <v>51979</v>
      </c>
      <c r="K42" s="22">
        <v>58383</v>
      </c>
      <c r="L42" s="22">
        <v>93768</v>
      </c>
      <c r="M42" s="22">
        <v>44030</v>
      </c>
      <c r="N42" s="22">
        <v>51620</v>
      </c>
      <c r="O42" s="22">
        <v>67422</v>
      </c>
    </row>
    <row r="43" spans="1:15" ht="15.75" x14ac:dyDescent="0.25">
      <c r="A43" s="25">
        <v>3000</v>
      </c>
      <c r="B43" s="26" t="s">
        <v>47</v>
      </c>
      <c r="C43" s="27">
        <f>+C44</f>
        <v>60</v>
      </c>
      <c r="D43" s="16">
        <f t="shared" ref="D43:O43" si="11">D44</f>
        <v>5</v>
      </c>
      <c r="E43" s="16">
        <f t="shared" si="11"/>
        <v>5</v>
      </c>
      <c r="F43" s="17">
        <f t="shared" si="11"/>
        <v>5</v>
      </c>
      <c r="G43" s="17">
        <f t="shared" si="11"/>
        <v>5</v>
      </c>
      <c r="H43" s="17">
        <f t="shared" si="11"/>
        <v>5</v>
      </c>
      <c r="I43" s="17">
        <f t="shared" si="11"/>
        <v>5</v>
      </c>
      <c r="J43" s="17">
        <f t="shared" si="11"/>
        <v>5</v>
      </c>
      <c r="K43" s="17">
        <f t="shared" si="11"/>
        <v>5</v>
      </c>
      <c r="L43" s="17">
        <f t="shared" si="11"/>
        <v>5</v>
      </c>
      <c r="M43" s="17">
        <f t="shared" si="11"/>
        <v>5</v>
      </c>
      <c r="N43" s="17">
        <f t="shared" si="11"/>
        <v>5</v>
      </c>
      <c r="O43" s="17">
        <f t="shared" si="11"/>
        <v>5</v>
      </c>
    </row>
    <row r="44" spans="1:15" ht="15.75" x14ac:dyDescent="0.25">
      <c r="A44" s="13">
        <v>3100</v>
      </c>
      <c r="B44" s="14" t="s">
        <v>48</v>
      </c>
      <c r="C44" s="28">
        <f>+C45+C46+C47+C48+C49</f>
        <v>60</v>
      </c>
      <c r="D44" s="16">
        <f t="shared" ref="D44:O44" si="12">SUM(D45:D49)</f>
        <v>5</v>
      </c>
      <c r="E44" s="16">
        <f t="shared" si="12"/>
        <v>5</v>
      </c>
      <c r="F44" s="17">
        <f t="shared" si="12"/>
        <v>5</v>
      </c>
      <c r="G44" s="17">
        <f t="shared" si="12"/>
        <v>5</v>
      </c>
      <c r="H44" s="17">
        <f t="shared" si="12"/>
        <v>5</v>
      </c>
      <c r="I44" s="17">
        <f t="shared" si="12"/>
        <v>5</v>
      </c>
      <c r="J44" s="17">
        <f t="shared" si="12"/>
        <v>5</v>
      </c>
      <c r="K44" s="17">
        <f t="shared" si="12"/>
        <v>5</v>
      </c>
      <c r="L44" s="17">
        <f t="shared" si="12"/>
        <v>5</v>
      </c>
      <c r="M44" s="17">
        <f t="shared" si="12"/>
        <v>5</v>
      </c>
      <c r="N44" s="17">
        <f t="shared" si="12"/>
        <v>5</v>
      </c>
      <c r="O44" s="17">
        <f t="shared" si="12"/>
        <v>5</v>
      </c>
    </row>
    <row r="45" spans="1:15" x14ac:dyDescent="0.25">
      <c r="A45" s="18">
        <v>3101</v>
      </c>
      <c r="B45" s="19" t="s">
        <v>49</v>
      </c>
      <c r="C45" s="19">
        <v>12</v>
      </c>
      <c r="D45" s="21">
        <v>1</v>
      </c>
      <c r="E45" s="21">
        <v>1</v>
      </c>
      <c r="F45" s="22">
        <v>1</v>
      </c>
      <c r="G45" s="22">
        <v>1</v>
      </c>
      <c r="H45" s="22">
        <v>1</v>
      </c>
      <c r="I45" s="22">
        <v>1</v>
      </c>
      <c r="J45" s="22">
        <v>1</v>
      </c>
      <c r="K45" s="22">
        <v>1</v>
      </c>
      <c r="L45" s="22">
        <v>1</v>
      </c>
      <c r="M45" s="22">
        <v>1</v>
      </c>
      <c r="N45" s="22">
        <v>1</v>
      </c>
      <c r="O45" s="22">
        <v>1</v>
      </c>
    </row>
    <row r="46" spans="1:15" x14ac:dyDescent="0.25">
      <c r="A46" s="18">
        <v>3102</v>
      </c>
      <c r="B46" s="19" t="s">
        <v>50</v>
      </c>
      <c r="C46" s="19">
        <v>12</v>
      </c>
      <c r="D46" s="21">
        <v>1</v>
      </c>
      <c r="E46" s="21">
        <v>1</v>
      </c>
      <c r="F46" s="22">
        <v>1</v>
      </c>
      <c r="G46" s="22">
        <v>1</v>
      </c>
      <c r="H46" s="22">
        <v>1</v>
      </c>
      <c r="I46" s="22">
        <v>1</v>
      </c>
      <c r="J46" s="22">
        <v>1</v>
      </c>
      <c r="K46" s="22">
        <v>1</v>
      </c>
      <c r="L46" s="22">
        <v>1</v>
      </c>
      <c r="M46" s="22">
        <v>1</v>
      </c>
      <c r="N46" s="22">
        <v>1</v>
      </c>
      <c r="O46" s="22">
        <v>1</v>
      </c>
    </row>
    <row r="47" spans="1:15" x14ac:dyDescent="0.25">
      <c r="A47" s="18">
        <v>3103</v>
      </c>
      <c r="B47" s="19" t="s">
        <v>51</v>
      </c>
      <c r="C47" s="19">
        <v>12</v>
      </c>
      <c r="D47" s="21">
        <v>1</v>
      </c>
      <c r="E47" s="21">
        <v>1</v>
      </c>
      <c r="F47" s="22">
        <v>1</v>
      </c>
      <c r="G47" s="22">
        <v>1</v>
      </c>
      <c r="H47" s="22">
        <v>1</v>
      </c>
      <c r="I47" s="22">
        <v>1</v>
      </c>
      <c r="J47" s="22">
        <v>1</v>
      </c>
      <c r="K47" s="22">
        <v>1</v>
      </c>
      <c r="L47" s="22">
        <v>1</v>
      </c>
      <c r="M47" s="22">
        <v>1</v>
      </c>
      <c r="N47" s="22">
        <v>1</v>
      </c>
      <c r="O47" s="22">
        <v>1</v>
      </c>
    </row>
    <row r="48" spans="1:15" x14ac:dyDescent="0.25">
      <c r="A48" s="18">
        <v>3107</v>
      </c>
      <c r="B48" s="19" t="s">
        <v>52</v>
      </c>
      <c r="C48" s="19">
        <v>12</v>
      </c>
      <c r="D48" s="21">
        <v>1</v>
      </c>
      <c r="E48" s="21">
        <v>1</v>
      </c>
      <c r="F48" s="22">
        <v>1</v>
      </c>
      <c r="G48" s="22">
        <v>1</v>
      </c>
      <c r="H48" s="22">
        <v>1</v>
      </c>
      <c r="I48" s="22">
        <v>1</v>
      </c>
      <c r="J48" s="22">
        <v>1</v>
      </c>
      <c r="K48" s="22">
        <v>1</v>
      </c>
      <c r="L48" s="22">
        <v>1</v>
      </c>
      <c r="M48" s="22">
        <v>1</v>
      </c>
      <c r="N48" s="22">
        <v>1</v>
      </c>
      <c r="O48" s="22">
        <v>1</v>
      </c>
    </row>
    <row r="49" spans="1:15" x14ac:dyDescent="0.25">
      <c r="A49" s="18">
        <v>3109</v>
      </c>
      <c r="B49" s="19" t="s">
        <v>53</v>
      </c>
      <c r="C49" s="19">
        <v>12</v>
      </c>
      <c r="D49" s="21">
        <v>1</v>
      </c>
      <c r="E49" s="21">
        <v>1</v>
      </c>
      <c r="F49" s="22">
        <v>1</v>
      </c>
      <c r="G49" s="22">
        <v>1</v>
      </c>
      <c r="H49" s="22">
        <v>1</v>
      </c>
      <c r="I49" s="22">
        <v>1</v>
      </c>
      <c r="J49" s="22">
        <v>1</v>
      </c>
      <c r="K49" s="22">
        <v>1</v>
      </c>
      <c r="L49" s="22">
        <v>1</v>
      </c>
      <c r="M49" s="22">
        <v>1</v>
      </c>
      <c r="N49" s="22">
        <v>1</v>
      </c>
      <c r="O49" s="22">
        <v>1</v>
      </c>
    </row>
    <row r="50" spans="1:15" ht="15.75" x14ac:dyDescent="0.25">
      <c r="A50" s="25">
        <v>4000</v>
      </c>
      <c r="B50" s="26" t="s">
        <v>54</v>
      </c>
      <c r="C50" s="27">
        <f>C51+C54+C149</f>
        <v>34467422</v>
      </c>
      <c r="D50" s="16">
        <f t="shared" ref="D50:O50" si="13">D51+D54+D149</f>
        <v>3529405</v>
      </c>
      <c r="E50" s="16">
        <f t="shared" si="13"/>
        <v>2948705</v>
      </c>
      <c r="F50" s="17">
        <f t="shared" si="13"/>
        <v>3459758</v>
      </c>
      <c r="G50" s="17">
        <f t="shared" si="13"/>
        <v>2987666</v>
      </c>
      <c r="H50" s="17">
        <f t="shared" si="13"/>
        <v>2716580</v>
      </c>
      <c r="I50" s="17">
        <f t="shared" si="13"/>
        <v>2898508</v>
      </c>
      <c r="J50" s="17">
        <f t="shared" si="13"/>
        <v>2804169</v>
      </c>
      <c r="K50" s="17">
        <f t="shared" si="13"/>
        <v>2995967</v>
      </c>
      <c r="L50" s="17">
        <f t="shared" si="13"/>
        <v>3593638</v>
      </c>
      <c r="M50" s="17">
        <f t="shared" si="13"/>
        <v>2464968</v>
      </c>
      <c r="N50" s="17">
        <f t="shared" si="13"/>
        <v>2581631</v>
      </c>
      <c r="O50" s="17">
        <f t="shared" si="13"/>
        <v>1486427</v>
      </c>
    </row>
    <row r="51" spans="1:15" ht="30" x14ac:dyDescent="0.25">
      <c r="A51" s="13">
        <v>4100</v>
      </c>
      <c r="B51" s="14" t="s">
        <v>55</v>
      </c>
      <c r="C51" s="15">
        <f>SUM(C52:C53)</f>
        <v>24</v>
      </c>
      <c r="D51" s="16">
        <f t="shared" ref="D51:O51" si="14">SUM(D52:D53)</f>
        <v>2</v>
      </c>
      <c r="E51" s="16">
        <f t="shared" si="14"/>
        <v>2</v>
      </c>
      <c r="F51" s="17">
        <f t="shared" si="14"/>
        <v>2</v>
      </c>
      <c r="G51" s="17">
        <f t="shared" si="14"/>
        <v>2</v>
      </c>
      <c r="H51" s="17">
        <f t="shared" si="14"/>
        <v>2</v>
      </c>
      <c r="I51" s="17">
        <f t="shared" si="14"/>
        <v>2</v>
      </c>
      <c r="J51" s="17">
        <f t="shared" si="14"/>
        <v>2</v>
      </c>
      <c r="K51" s="17">
        <f t="shared" si="14"/>
        <v>2</v>
      </c>
      <c r="L51" s="17">
        <f t="shared" si="14"/>
        <v>2</v>
      </c>
      <c r="M51" s="17">
        <f t="shared" si="14"/>
        <v>2</v>
      </c>
      <c r="N51" s="17">
        <f t="shared" si="14"/>
        <v>2</v>
      </c>
      <c r="O51" s="17">
        <f t="shared" si="14"/>
        <v>2</v>
      </c>
    </row>
    <row r="52" spans="1:15" x14ac:dyDescent="0.25">
      <c r="A52" s="18">
        <v>4101</v>
      </c>
      <c r="B52" s="19" t="s">
        <v>56</v>
      </c>
      <c r="C52" s="19">
        <v>12</v>
      </c>
      <c r="D52" s="21">
        <v>1</v>
      </c>
      <c r="E52" s="21">
        <v>1</v>
      </c>
      <c r="F52" s="22">
        <v>1</v>
      </c>
      <c r="G52" s="22">
        <v>1</v>
      </c>
      <c r="H52" s="22">
        <v>1</v>
      </c>
      <c r="I52" s="22">
        <v>1</v>
      </c>
      <c r="J52" s="22">
        <v>1</v>
      </c>
      <c r="K52" s="22">
        <v>1</v>
      </c>
      <c r="L52" s="22">
        <v>1</v>
      </c>
      <c r="M52" s="22">
        <v>1</v>
      </c>
      <c r="N52" s="22">
        <v>1</v>
      </c>
      <c r="O52" s="22">
        <v>1</v>
      </c>
    </row>
    <row r="53" spans="1:15" x14ac:dyDescent="0.25">
      <c r="A53" s="18">
        <v>4102</v>
      </c>
      <c r="B53" s="19" t="s">
        <v>57</v>
      </c>
      <c r="C53" s="19">
        <v>12</v>
      </c>
      <c r="D53" s="21">
        <v>1</v>
      </c>
      <c r="E53" s="21">
        <v>1</v>
      </c>
      <c r="F53" s="22">
        <v>1</v>
      </c>
      <c r="G53" s="22">
        <v>1</v>
      </c>
      <c r="H53" s="22">
        <v>1</v>
      </c>
      <c r="I53" s="22">
        <v>1</v>
      </c>
      <c r="J53" s="22">
        <v>1</v>
      </c>
      <c r="K53" s="22">
        <v>1</v>
      </c>
      <c r="L53" s="22">
        <v>1</v>
      </c>
      <c r="M53" s="22">
        <v>1</v>
      </c>
      <c r="N53" s="22">
        <v>1</v>
      </c>
      <c r="O53" s="22">
        <v>1</v>
      </c>
    </row>
    <row r="54" spans="1:15" ht="15.75" x14ac:dyDescent="0.25">
      <c r="A54" s="13">
        <v>4300</v>
      </c>
      <c r="B54" s="14" t="s">
        <v>58</v>
      </c>
      <c r="C54" s="15">
        <f>+C55+C56+C60+C64+C66+C68+C76+C91+C95+C104+C120+C130+C131+C132+C136</f>
        <v>34460868</v>
      </c>
      <c r="D54" s="16">
        <f t="shared" ref="D54:O54" si="15">+D55+D56+D60+D64+D66+D68+D76+D91+D95+D104+D120+D130+D131+D132+D136</f>
        <v>3528359</v>
      </c>
      <c r="E54" s="16">
        <f t="shared" si="15"/>
        <v>2948446</v>
      </c>
      <c r="F54" s="17">
        <f t="shared" si="15"/>
        <v>3459753</v>
      </c>
      <c r="G54" s="17">
        <f t="shared" si="15"/>
        <v>2987480</v>
      </c>
      <c r="H54" s="17">
        <f t="shared" si="15"/>
        <v>2715701</v>
      </c>
      <c r="I54" s="17">
        <f t="shared" si="15"/>
        <v>2898240</v>
      </c>
      <c r="J54" s="17">
        <f t="shared" si="15"/>
        <v>2803701</v>
      </c>
      <c r="K54" s="17">
        <f t="shared" si="15"/>
        <v>2995848</v>
      </c>
      <c r="L54" s="17">
        <f t="shared" si="15"/>
        <v>3592596</v>
      </c>
      <c r="M54" s="17">
        <f t="shared" si="15"/>
        <v>2463408</v>
      </c>
      <c r="N54" s="17">
        <f t="shared" si="15"/>
        <v>2580971</v>
      </c>
      <c r="O54" s="17">
        <f t="shared" si="15"/>
        <v>1486365</v>
      </c>
    </row>
    <row r="55" spans="1:15" x14ac:dyDescent="0.25">
      <c r="A55" s="18">
        <v>4301</v>
      </c>
      <c r="B55" s="19" t="s">
        <v>59</v>
      </c>
      <c r="C55" s="20">
        <v>19014964</v>
      </c>
      <c r="D55" s="21">
        <v>2487191</v>
      </c>
      <c r="E55" s="21">
        <v>1683988</v>
      </c>
      <c r="F55" s="22">
        <v>1847110</v>
      </c>
      <c r="G55" s="22">
        <v>1489083</v>
      </c>
      <c r="H55" s="22">
        <v>1760426</v>
      </c>
      <c r="I55" s="22">
        <v>1588242</v>
      </c>
      <c r="J55" s="22">
        <v>1660912</v>
      </c>
      <c r="K55" s="22">
        <v>1707992</v>
      </c>
      <c r="L55" s="22">
        <v>1582707</v>
      </c>
      <c r="M55" s="22">
        <v>1564095</v>
      </c>
      <c r="N55" s="22">
        <v>1548160</v>
      </c>
      <c r="O55" s="22">
        <v>95058</v>
      </c>
    </row>
    <row r="56" spans="1:15" x14ac:dyDescent="0.25">
      <c r="A56" s="18">
        <v>4303</v>
      </c>
      <c r="B56" s="19" t="s">
        <v>60</v>
      </c>
      <c r="C56" s="20">
        <f>+C57+C58+C59</f>
        <v>388810</v>
      </c>
      <c r="D56" s="21">
        <f t="shared" ref="D56:O56" si="16">SUM(D57:D59)</f>
        <v>39043</v>
      </c>
      <c r="E56" s="21">
        <f t="shared" si="16"/>
        <v>35668</v>
      </c>
      <c r="F56" s="22">
        <f t="shared" si="16"/>
        <v>46452</v>
      </c>
      <c r="G56" s="22">
        <f t="shared" si="16"/>
        <v>35557</v>
      </c>
      <c r="H56" s="22">
        <f t="shared" si="16"/>
        <v>41368</v>
      </c>
      <c r="I56" s="22">
        <f t="shared" si="16"/>
        <v>32149</v>
      </c>
      <c r="J56" s="22">
        <f t="shared" si="16"/>
        <v>2293</v>
      </c>
      <c r="K56" s="22">
        <f t="shared" si="16"/>
        <v>44270</v>
      </c>
      <c r="L56" s="22">
        <f t="shared" si="16"/>
        <v>7601</v>
      </c>
      <c r="M56" s="22">
        <f t="shared" si="16"/>
        <v>26985</v>
      </c>
      <c r="N56" s="22">
        <f t="shared" si="16"/>
        <v>41957</v>
      </c>
      <c r="O56" s="22">
        <f t="shared" si="16"/>
        <v>35467</v>
      </c>
    </row>
    <row r="57" spans="1:15" x14ac:dyDescent="0.25">
      <c r="A57" s="18" t="s">
        <v>22</v>
      </c>
      <c r="B57" s="19" t="s">
        <v>61</v>
      </c>
      <c r="C57" s="23">
        <v>388786</v>
      </c>
      <c r="D57" s="21">
        <v>39041</v>
      </c>
      <c r="E57" s="21">
        <v>35666</v>
      </c>
      <c r="F57" s="22">
        <v>46450</v>
      </c>
      <c r="G57" s="22">
        <v>35555</v>
      </c>
      <c r="H57" s="22">
        <v>41366</v>
      </c>
      <c r="I57" s="22">
        <v>32147</v>
      </c>
      <c r="J57" s="22">
        <v>2291</v>
      </c>
      <c r="K57" s="22">
        <v>44268</v>
      </c>
      <c r="L57" s="22">
        <v>7599</v>
      </c>
      <c r="M57" s="22">
        <v>26983</v>
      </c>
      <c r="N57" s="22">
        <v>41955</v>
      </c>
      <c r="O57" s="22">
        <v>35465</v>
      </c>
    </row>
    <row r="58" spans="1:15" x14ac:dyDescent="0.25">
      <c r="A58" s="18" t="s">
        <v>22</v>
      </c>
      <c r="B58" s="19" t="s">
        <v>62</v>
      </c>
      <c r="C58" s="24">
        <v>12</v>
      </c>
      <c r="D58" s="21">
        <v>1</v>
      </c>
      <c r="E58" s="21">
        <v>1</v>
      </c>
      <c r="F58" s="22">
        <v>1</v>
      </c>
      <c r="G58" s="22">
        <v>1</v>
      </c>
      <c r="H58" s="22">
        <v>1</v>
      </c>
      <c r="I58" s="22">
        <v>1</v>
      </c>
      <c r="J58" s="22">
        <v>1</v>
      </c>
      <c r="K58" s="22">
        <v>1</v>
      </c>
      <c r="L58" s="22">
        <v>1</v>
      </c>
      <c r="M58" s="22">
        <v>1</v>
      </c>
      <c r="N58" s="22">
        <v>1</v>
      </c>
      <c r="O58" s="22">
        <v>1</v>
      </c>
    </row>
    <row r="59" spans="1:15" x14ac:dyDescent="0.25">
      <c r="A59" s="18" t="s">
        <v>22</v>
      </c>
      <c r="B59" s="19" t="s">
        <v>63</v>
      </c>
      <c r="C59" s="24">
        <v>12</v>
      </c>
      <c r="D59" s="21">
        <v>1</v>
      </c>
      <c r="E59" s="21">
        <v>1</v>
      </c>
      <c r="F59" s="22">
        <v>1</v>
      </c>
      <c r="G59" s="22">
        <v>1</v>
      </c>
      <c r="H59" s="22">
        <v>1</v>
      </c>
      <c r="I59" s="22">
        <v>1</v>
      </c>
      <c r="J59" s="22">
        <v>1</v>
      </c>
      <c r="K59" s="22">
        <v>1</v>
      </c>
      <c r="L59" s="22">
        <v>1</v>
      </c>
      <c r="M59" s="22">
        <v>1</v>
      </c>
      <c r="N59" s="22">
        <v>1</v>
      </c>
      <c r="O59" s="22">
        <v>1</v>
      </c>
    </row>
    <row r="60" spans="1:15" x14ac:dyDescent="0.25">
      <c r="A60" s="18">
        <v>4304</v>
      </c>
      <c r="B60" s="19" t="s">
        <v>64</v>
      </c>
      <c r="C60" s="20">
        <f>+C61+C62+C63</f>
        <v>1047526</v>
      </c>
      <c r="D60" s="21">
        <f t="shared" ref="D60:O60" si="17">SUM(D61:D63)</f>
        <v>124203</v>
      </c>
      <c r="E60" s="21">
        <f t="shared" si="17"/>
        <v>54756</v>
      </c>
      <c r="F60" s="22">
        <f t="shared" si="17"/>
        <v>60051</v>
      </c>
      <c r="G60" s="22">
        <f t="shared" si="17"/>
        <v>83598</v>
      </c>
      <c r="H60" s="22">
        <f t="shared" si="17"/>
        <v>61971</v>
      </c>
      <c r="I60" s="22">
        <f t="shared" si="17"/>
        <v>115282</v>
      </c>
      <c r="J60" s="22">
        <f t="shared" si="17"/>
        <v>120548</v>
      </c>
      <c r="K60" s="22">
        <f t="shared" si="17"/>
        <v>110327</v>
      </c>
      <c r="L60" s="22">
        <f t="shared" si="17"/>
        <v>102512</v>
      </c>
      <c r="M60" s="22">
        <f t="shared" si="17"/>
        <v>63003</v>
      </c>
      <c r="N60" s="22">
        <f t="shared" si="17"/>
        <v>63773</v>
      </c>
      <c r="O60" s="22">
        <f t="shared" si="17"/>
        <v>87502</v>
      </c>
    </row>
    <row r="61" spans="1:15" x14ac:dyDescent="0.25">
      <c r="A61" s="18" t="s">
        <v>22</v>
      </c>
      <c r="B61" s="19" t="s">
        <v>65</v>
      </c>
      <c r="C61" s="23">
        <v>385041</v>
      </c>
      <c r="D61" s="21">
        <v>51367</v>
      </c>
      <c r="E61" s="21">
        <v>21002</v>
      </c>
      <c r="F61" s="22">
        <v>25575</v>
      </c>
      <c r="G61" s="22">
        <v>31739</v>
      </c>
      <c r="H61" s="22">
        <v>26747</v>
      </c>
      <c r="I61" s="22">
        <v>34410</v>
      </c>
      <c r="J61" s="22">
        <v>29937</v>
      </c>
      <c r="K61" s="22">
        <v>34281</v>
      </c>
      <c r="L61" s="22">
        <v>27534</v>
      </c>
      <c r="M61" s="22">
        <v>26961</v>
      </c>
      <c r="N61" s="22">
        <v>33566</v>
      </c>
      <c r="O61" s="22">
        <v>41922</v>
      </c>
    </row>
    <row r="62" spans="1:15" ht="28.5" x14ac:dyDescent="0.25">
      <c r="A62" s="18" t="s">
        <v>22</v>
      </c>
      <c r="B62" s="19" t="s">
        <v>66</v>
      </c>
      <c r="C62" s="24">
        <v>12</v>
      </c>
      <c r="D62" s="21">
        <v>1</v>
      </c>
      <c r="E62" s="21">
        <v>1</v>
      </c>
      <c r="F62" s="22">
        <v>1</v>
      </c>
      <c r="G62" s="22">
        <v>1</v>
      </c>
      <c r="H62" s="22">
        <v>1</v>
      </c>
      <c r="I62" s="22">
        <v>1</v>
      </c>
      <c r="J62" s="22">
        <v>1</v>
      </c>
      <c r="K62" s="22">
        <v>1</v>
      </c>
      <c r="L62" s="22">
        <v>1</v>
      </c>
      <c r="M62" s="22">
        <v>1</v>
      </c>
      <c r="N62" s="22">
        <v>1</v>
      </c>
      <c r="O62" s="22">
        <v>1</v>
      </c>
    </row>
    <row r="63" spans="1:15" x14ac:dyDescent="0.25">
      <c r="A63" s="18" t="s">
        <v>22</v>
      </c>
      <c r="B63" s="19" t="s">
        <v>67</v>
      </c>
      <c r="C63" s="23">
        <v>662473</v>
      </c>
      <c r="D63" s="21">
        <v>72835</v>
      </c>
      <c r="E63" s="21">
        <v>33753</v>
      </c>
      <c r="F63" s="22">
        <v>34475</v>
      </c>
      <c r="G63" s="22">
        <v>51858</v>
      </c>
      <c r="H63" s="22">
        <v>35223</v>
      </c>
      <c r="I63" s="22">
        <v>80871</v>
      </c>
      <c r="J63" s="22">
        <v>90610</v>
      </c>
      <c r="K63" s="22">
        <v>76045</v>
      </c>
      <c r="L63" s="22">
        <v>74977</v>
      </c>
      <c r="M63" s="22">
        <v>36041</v>
      </c>
      <c r="N63" s="22">
        <v>30206</v>
      </c>
      <c r="O63" s="22">
        <v>45579</v>
      </c>
    </row>
    <row r="64" spans="1:15" x14ac:dyDescent="0.25">
      <c r="A64" s="18">
        <v>4306</v>
      </c>
      <c r="B64" s="19" t="s">
        <v>68</v>
      </c>
      <c r="C64" s="20">
        <f>C65</f>
        <v>127476</v>
      </c>
      <c r="D64" s="21">
        <f t="shared" ref="D64:O64" si="18">D65</f>
        <v>6292</v>
      </c>
      <c r="E64" s="21">
        <f t="shared" si="18"/>
        <v>0</v>
      </c>
      <c r="F64" s="22">
        <f t="shared" si="18"/>
        <v>4877</v>
      </c>
      <c r="G64" s="22">
        <f t="shared" si="18"/>
        <v>5838</v>
      </c>
      <c r="H64" s="22">
        <f t="shared" si="18"/>
        <v>5495</v>
      </c>
      <c r="I64" s="22">
        <f t="shared" si="18"/>
        <v>8174</v>
      </c>
      <c r="J64" s="22">
        <f t="shared" si="18"/>
        <v>12838</v>
      </c>
      <c r="K64" s="22">
        <f t="shared" si="18"/>
        <v>7796</v>
      </c>
      <c r="L64" s="22">
        <f t="shared" si="18"/>
        <v>11835</v>
      </c>
      <c r="M64" s="22">
        <f t="shared" si="18"/>
        <v>19087</v>
      </c>
      <c r="N64" s="22">
        <f t="shared" si="18"/>
        <v>32984</v>
      </c>
      <c r="O64" s="22">
        <f t="shared" si="18"/>
        <v>12260</v>
      </c>
    </row>
    <row r="65" spans="1:15" ht="28.5" x14ac:dyDescent="0.25">
      <c r="A65" s="18" t="s">
        <v>22</v>
      </c>
      <c r="B65" s="19" t="s">
        <v>69</v>
      </c>
      <c r="C65" s="23">
        <v>127476</v>
      </c>
      <c r="D65" s="21">
        <v>6292</v>
      </c>
      <c r="E65" s="21">
        <v>0</v>
      </c>
      <c r="F65" s="22">
        <v>4877</v>
      </c>
      <c r="G65" s="22">
        <v>5838</v>
      </c>
      <c r="H65" s="22">
        <v>5495</v>
      </c>
      <c r="I65" s="22">
        <v>8174</v>
      </c>
      <c r="J65" s="22">
        <v>12838</v>
      </c>
      <c r="K65" s="22">
        <v>7796</v>
      </c>
      <c r="L65" s="22">
        <v>11835</v>
      </c>
      <c r="M65" s="22">
        <v>19087</v>
      </c>
      <c r="N65" s="22">
        <v>32984</v>
      </c>
      <c r="O65" s="22">
        <v>12260</v>
      </c>
    </row>
    <row r="66" spans="1:15" x14ac:dyDescent="0.25">
      <c r="A66" s="18">
        <v>4307</v>
      </c>
      <c r="B66" s="19" t="s">
        <v>70</v>
      </c>
      <c r="C66" s="20">
        <f>+C67</f>
        <v>9651</v>
      </c>
      <c r="D66" s="21">
        <f t="shared" ref="D66:O66" si="19">D67</f>
        <v>804</v>
      </c>
      <c r="E66" s="21">
        <f t="shared" si="19"/>
        <v>804</v>
      </c>
      <c r="F66" s="22">
        <f t="shared" si="19"/>
        <v>804</v>
      </c>
      <c r="G66" s="22">
        <f t="shared" si="19"/>
        <v>804</v>
      </c>
      <c r="H66" s="22">
        <f t="shared" si="19"/>
        <v>804</v>
      </c>
      <c r="I66" s="22">
        <f t="shared" si="19"/>
        <v>804</v>
      </c>
      <c r="J66" s="22">
        <f t="shared" si="19"/>
        <v>804</v>
      </c>
      <c r="K66" s="22">
        <f t="shared" si="19"/>
        <v>804</v>
      </c>
      <c r="L66" s="22">
        <f t="shared" si="19"/>
        <v>804</v>
      </c>
      <c r="M66" s="22">
        <f t="shared" si="19"/>
        <v>804</v>
      </c>
      <c r="N66" s="22">
        <f t="shared" si="19"/>
        <v>804</v>
      </c>
      <c r="O66" s="22">
        <f t="shared" si="19"/>
        <v>807</v>
      </c>
    </row>
    <row r="67" spans="1:15" x14ac:dyDescent="0.25">
      <c r="A67" s="18" t="s">
        <v>22</v>
      </c>
      <c r="B67" s="19" t="s">
        <v>71</v>
      </c>
      <c r="C67" s="23">
        <v>9651</v>
      </c>
      <c r="D67" s="21">
        <v>804</v>
      </c>
      <c r="E67" s="21">
        <v>804</v>
      </c>
      <c r="F67" s="21">
        <v>804</v>
      </c>
      <c r="G67" s="21">
        <v>804</v>
      </c>
      <c r="H67" s="21">
        <v>804</v>
      </c>
      <c r="I67" s="21">
        <v>804</v>
      </c>
      <c r="J67" s="21">
        <v>804</v>
      </c>
      <c r="K67" s="21">
        <v>804</v>
      </c>
      <c r="L67" s="21">
        <v>804</v>
      </c>
      <c r="M67" s="21">
        <v>804</v>
      </c>
      <c r="N67" s="21">
        <v>804</v>
      </c>
      <c r="O67" s="21">
        <v>807</v>
      </c>
    </row>
    <row r="68" spans="1:15" x14ac:dyDescent="0.25">
      <c r="A68" s="18">
        <v>4308</v>
      </c>
      <c r="B68" s="19" t="s">
        <v>72</v>
      </c>
      <c r="C68" s="20">
        <f>+C69+C70+C71+C72+C73+C74+C75</f>
        <v>172051</v>
      </c>
      <c r="D68" s="21">
        <f t="shared" ref="D68:O68" si="20">SUM(D69:D75)</f>
        <v>7263</v>
      </c>
      <c r="E68" s="21">
        <f t="shared" si="20"/>
        <v>25887</v>
      </c>
      <c r="F68" s="22">
        <f t="shared" si="20"/>
        <v>12411</v>
      </c>
      <c r="G68" s="22">
        <f t="shared" si="20"/>
        <v>10351</v>
      </c>
      <c r="H68" s="22">
        <f t="shared" si="20"/>
        <v>16333</v>
      </c>
      <c r="I68" s="22">
        <f t="shared" si="20"/>
        <v>12439</v>
      </c>
      <c r="J68" s="22">
        <f t="shared" si="20"/>
        <v>8294</v>
      </c>
      <c r="K68" s="22">
        <f t="shared" si="20"/>
        <v>6467</v>
      </c>
      <c r="L68" s="22">
        <f t="shared" si="20"/>
        <v>10129</v>
      </c>
      <c r="M68" s="22">
        <f t="shared" si="20"/>
        <v>14437</v>
      </c>
      <c r="N68" s="22">
        <f t="shared" si="20"/>
        <v>39450</v>
      </c>
      <c r="O68" s="22">
        <f t="shared" si="20"/>
        <v>8590</v>
      </c>
    </row>
    <row r="69" spans="1:15" x14ac:dyDescent="0.25">
      <c r="A69" s="18" t="s">
        <v>22</v>
      </c>
      <c r="B69" s="19" t="s">
        <v>73</v>
      </c>
      <c r="C69" s="24">
        <v>12</v>
      </c>
      <c r="D69" s="21">
        <v>1</v>
      </c>
      <c r="E69" s="21">
        <v>1</v>
      </c>
      <c r="F69" s="22">
        <v>1</v>
      </c>
      <c r="G69" s="22">
        <v>1</v>
      </c>
      <c r="H69" s="22">
        <v>1</v>
      </c>
      <c r="I69" s="22">
        <v>1</v>
      </c>
      <c r="J69" s="22">
        <v>1</v>
      </c>
      <c r="K69" s="22">
        <v>1</v>
      </c>
      <c r="L69" s="22">
        <v>1</v>
      </c>
      <c r="M69" s="22">
        <v>1</v>
      </c>
      <c r="N69" s="22">
        <v>1</v>
      </c>
      <c r="O69" s="22">
        <v>1</v>
      </c>
    </row>
    <row r="70" spans="1:15" ht="28.5" x14ac:dyDescent="0.25">
      <c r="A70" s="18" t="s">
        <v>22</v>
      </c>
      <c r="B70" s="19" t="s">
        <v>74</v>
      </c>
      <c r="C70" s="24">
        <v>12</v>
      </c>
      <c r="D70" s="21">
        <v>1</v>
      </c>
      <c r="E70" s="21">
        <v>1</v>
      </c>
      <c r="F70" s="22">
        <v>1</v>
      </c>
      <c r="G70" s="22">
        <v>1</v>
      </c>
      <c r="H70" s="22">
        <v>1</v>
      </c>
      <c r="I70" s="22">
        <v>1</v>
      </c>
      <c r="J70" s="22">
        <v>1</v>
      </c>
      <c r="K70" s="22">
        <v>1</v>
      </c>
      <c r="L70" s="22">
        <v>1</v>
      </c>
      <c r="M70" s="22">
        <v>1</v>
      </c>
      <c r="N70" s="22">
        <v>1</v>
      </c>
      <c r="O70" s="22">
        <v>1</v>
      </c>
    </row>
    <row r="71" spans="1:15" x14ac:dyDescent="0.25">
      <c r="A71" s="18" t="s">
        <v>22</v>
      </c>
      <c r="B71" s="19" t="s">
        <v>75</v>
      </c>
      <c r="C71" s="23">
        <v>2021</v>
      </c>
      <c r="D71" s="21">
        <v>741</v>
      </c>
      <c r="E71" s="21">
        <v>400</v>
      </c>
      <c r="F71" s="22">
        <v>400</v>
      </c>
      <c r="G71" s="22">
        <v>10</v>
      </c>
      <c r="H71" s="22">
        <v>400</v>
      </c>
      <c r="I71" s="22">
        <v>10</v>
      </c>
      <c r="J71" s="22">
        <v>10</v>
      </c>
      <c r="K71" s="22">
        <v>10</v>
      </c>
      <c r="L71" s="22">
        <v>10</v>
      </c>
      <c r="M71" s="22">
        <v>10</v>
      </c>
      <c r="N71" s="22">
        <v>10</v>
      </c>
      <c r="O71" s="22">
        <v>10</v>
      </c>
    </row>
    <row r="72" spans="1:15" x14ac:dyDescent="0.25">
      <c r="A72" s="18" t="s">
        <v>22</v>
      </c>
      <c r="B72" s="19" t="s">
        <v>76</v>
      </c>
      <c r="C72" s="23">
        <v>1572</v>
      </c>
      <c r="D72" s="21">
        <v>130</v>
      </c>
      <c r="E72" s="21">
        <v>130</v>
      </c>
      <c r="F72" s="21">
        <v>130</v>
      </c>
      <c r="G72" s="21">
        <v>130</v>
      </c>
      <c r="H72" s="21">
        <v>130</v>
      </c>
      <c r="I72" s="21">
        <v>130</v>
      </c>
      <c r="J72" s="21">
        <v>130</v>
      </c>
      <c r="K72" s="21">
        <v>130</v>
      </c>
      <c r="L72" s="21">
        <v>130</v>
      </c>
      <c r="M72" s="21">
        <v>130</v>
      </c>
      <c r="N72" s="21">
        <v>130</v>
      </c>
      <c r="O72" s="21">
        <v>142</v>
      </c>
    </row>
    <row r="73" spans="1:15" x14ac:dyDescent="0.25">
      <c r="A73" s="18" t="s">
        <v>22</v>
      </c>
      <c r="B73" s="19" t="s">
        <v>77</v>
      </c>
      <c r="C73" s="23">
        <v>168410</v>
      </c>
      <c r="D73" s="21">
        <v>6388</v>
      </c>
      <c r="E73" s="21">
        <v>25353</v>
      </c>
      <c r="F73" s="22">
        <v>11877</v>
      </c>
      <c r="G73" s="22">
        <v>10207</v>
      </c>
      <c r="H73" s="22">
        <v>15799</v>
      </c>
      <c r="I73" s="22">
        <v>12295</v>
      </c>
      <c r="J73" s="22">
        <v>8150</v>
      </c>
      <c r="K73" s="22">
        <v>6323</v>
      </c>
      <c r="L73" s="22">
        <v>9985</v>
      </c>
      <c r="M73" s="22">
        <v>14293</v>
      </c>
      <c r="N73" s="22">
        <v>39306</v>
      </c>
      <c r="O73" s="22">
        <v>8434</v>
      </c>
    </row>
    <row r="74" spans="1:15" x14ac:dyDescent="0.25">
      <c r="A74" s="18" t="s">
        <v>22</v>
      </c>
      <c r="B74" s="19" t="s">
        <v>78</v>
      </c>
      <c r="C74" s="24">
        <v>12</v>
      </c>
      <c r="D74" s="21">
        <v>1</v>
      </c>
      <c r="E74" s="21">
        <v>1</v>
      </c>
      <c r="F74" s="22">
        <v>1</v>
      </c>
      <c r="G74" s="22">
        <v>1</v>
      </c>
      <c r="H74" s="22">
        <v>1</v>
      </c>
      <c r="I74" s="22">
        <v>1</v>
      </c>
      <c r="J74" s="22">
        <v>1</v>
      </c>
      <c r="K74" s="22">
        <v>1</v>
      </c>
      <c r="L74" s="22">
        <v>1</v>
      </c>
      <c r="M74" s="22">
        <v>1</v>
      </c>
      <c r="N74" s="22">
        <v>1</v>
      </c>
      <c r="O74" s="22">
        <v>1</v>
      </c>
    </row>
    <row r="75" spans="1:15" ht="28.5" x14ac:dyDescent="0.25">
      <c r="A75" s="18" t="s">
        <v>22</v>
      </c>
      <c r="B75" s="19" t="s">
        <v>79</v>
      </c>
      <c r="C75" s="24">
        <v>12</v>
      </c>
      <c r="D75" s="21">
        <v>1</v>
      </c>
      <c r="E75" s="21">
        <v>1</v>
      </c>
      <c r="F75" s="22">
        <v>1</v>
      </c>
      <c r="G75" s="22">
        <v>1</v>
      </c>
      <c r="H75" s="22">
        <v>1</v>
      </c>
      <c r="I75" s="22">
        <v>1</v>
      </c>
      <c r="J75" s="22">
        <v>1</v>
      </c>
      <c r="K75" s="22">
        <v>1</v>
      </c>
      <c r="L75" s="22">
        <v>1</v>
      </c>
      <c r="M75" s="22">
        <v>1</v>
      </c>
      <c r="N75" s="22">
        <v>1</v>
      </c>
      <c r="O75" s="22">
        <v>1</v>
      </c>
    </row>
    <row r="76" spans="1:15" x14ac:dyDescent="0.25">
      <c r="A76" s="18">
        <v>4310</v>
      </c>
      <c r="B76" s="19" t="s">
        <v>80</v>
      </c>
      <c r="C76" s="20">
        <f>SUM(C77:C90)</f>
        <v>7997444</v>
      </c>
      <c r="D76" s="29">
        <f t="shared" ref="D76:O76" si="21">SUM(D77:D90)</f>
        <v>347984</v>
      </c>
      <c r="E76" s="29">
        <f t="shared" si="21"/>
        <v>833412</v>
      </c>
      <c r="F76" s="30">
        <f t="shared" si="21"/>
        <v>621351</v>
      </c>
      <c r="G76" s="30">
        <f t="shared" si="21"/>
        <v>709133</v>
      </c>
      <c r="H76" s="30">
        <f t="shared" si="21"/>
        <v>437097</v>
      </c>
      <c r="I76" s="30">
        <f t="shared" si="21"/>
        <v>323180</v>
      </c>
      <c r="J76" s="30">
        <f t="shared" si="21"/>
        <v>783820</v>
      </c>
      <c r="K76" s="30">
        <f t="shared" si="21"/>
        <v>737971</v>
      </c>
      <c r="L76" s="30">
        <f t="shared" si="21"/>
        <v>1442482</v>
      </c>
      <c r="M76" s="22">
        <f t="shared" si="21"/>
        <v>462240</v>
      </c>
      <c r="N76" s="22">
        <f t="shared" si="21"/>
        <v>493555</v>
      </c>
      <c r="O76" s="22">
        <f t="shared" si="21"/>
        <v>805219</v>
      </c>
    </row>
    <row r="77" spans="1:15" ht="28.5" x14ac:dyDescent="0.25">
      <c r="A77" s="18" t="s">
        <v>22</v>
      </c>
      <c r="B77" s="19" t="s">
        <v>81</v>
      </c>
      <c r="C77" s="23">
        <v>3672403</v>
      </c>
      <c r="D77" s="21">
        <v>118307</v>
      </c>
      <c r="E77" s="21">
        <v>534368</v>
      </c>
      <c r="F77" s="22">
        <v>179588</v>
      </c>
      <c r="G77" s="22">
        <v>368840</v>
      </c>
      <c r="H77" s="22">
        <v>235536</v>
      </c>
      <c r="I77" s="22">
        <v>94007</v>
      </c>
      <c r="J77" s="22">
        <v>475033</v>
      </c>
      <c r="K77" s="22">
        <v>366210</v>
      </c>
      <c r="L77" s="22">
        <v>377189</v>
      </c>
      <c r="M77" s="22">
        <v>219266</v>
      </c>
      <c r="N77" s="22">
        <v>273625</v>
      </c>
      <c r="O77" s="22">
        <v>430434</v>
      </c>
    </row>
    <row r="78" spans="1:15" x14ac:dyDescent="0.25">
      <c r="A78" s="18" t="s">
        <v>22</v>
      </c>
      <c r="B78" s="19" t="s">
        <v>82</v>
      </c>
      <c r="C78" s="23">
        <v>1835727</v>
      </c>
      <c r="D78" s="21">
        <v>83954</v>
      </c>
      <c r="E78" s="21">
        <v>90580</v>
      </c>
      <c r="F78" s="22">
        <v>221195</v>
      </c>
      <c r="G78" s="22">
        <v>48572</v>
      </c>
      <c r="H78" s="22">
        <v>35029</v>
      </c>
      <c r="I78" s="22">
        <v>20188</v>
      </c>
      <c r="J78" s="22">
        <v>162606</v>
      </c>
      <c r="K78" s="22">
        <v>80113</v>
      </c>
      <c r="L78" s="22">
        <v>841540</v>
      </c>
      <c r="M78" s="22">
        <v>56029</v>
      </c>
      <c r="N78" s="22">
        <v>37074</v>
      </c>
      <c r="O78" s="22">
        <v>158847</v>
      </c>
    </row>
    <row r="79" spans="1:15" ht="28.5" x14ac:dyDescent="0.25">
      <c r="A79" s="18" t="s">
        <v>22</v>
      </c>
      <c r="B79" s="19" t="s">
        <v>83</v>
      </c>
      <c r="C79" s="24">
        <v>12</v>
      </c>
      <c r="D79" s="21">
        <v>1</v>
      </c>
      <c r="E79" s="21">
        <v>1</v>
      </c>
      <c r="F79" s="22">
        <v>1</v>
      </c>
      <c r="G79" s="22">
        <v>1</v>
      </c>
      <c r="H79" s="22">
        <v>1</v>
      </c>
      <c r="I79" s="22">
        <v>1</v>
      </c>
      <c r="J79" s="22">
        <v>1</v>
      </c>
      <c r="K79" s="22">
        <v>1</v>
      </c>
      <c r="L79" s="22">
        <v>1</v>
      </c>
      <c r="M79" s="22">
        <v>1</v>
      </c>
      <c r="N79" s="22">
        <v>1</v>
      </c>
      <c r="O79" s="22">
        <v>1</v>
      </c>
    </row>
    <row r="80" spans="1:15" ht="28.5" x14ac:dyDescent="0.25">
      <c r="A80" s="18" t="s">
        <v>22</v>
      </c>
      <c r="B80" s="19" t="s">
        <v>84</v>
      </c>
      <c r="C80" s="24">
        <v>12</v>
      </c>
      <c r="D80" s="21">
        <v>1</v>
      </c>
      <c r="E80" s="21">
        <v>1</v>
      </c>
      <c r="F80" s="22">
        <v>1</v>
      </c>
      <c r="G80" s="22">
        <v>1</v>
      </c>
      <c r="H80" s="22">
        <v>1</v>
      </c>
      <c r="I80" s="22">
        <v>1</v>
      </c>
      <c r="J80" s="22">
        <v>1</v>
      </c>
      <c r="K80" s="22">
        <v>1</v>
      </c>
      <c r="L80" s="22">
        <v>1</v>
      </c>
      <c r="M80" s="22">
        <v>1</v>
      </c>
      <c r="N80" s="22">
        <v>1</v>
      </c>
      <c r="O80" s="22">
        <v>1</v>
      </c>
    </row>
    <row r="81" spans="1:15" ht="28.5" x14ac:dyDescent="0.25">
      <c r="A81" s="18" t="s">
        <v>22</v>
      </c>
      <c r="B81" s="19" t="s">
        <v>85</v>
      </c>
      <c r="C81" s="24">
        <v>12</v>
      </c>
      <c r="D81" s="21">
        <v>1</v>
      </c>
      <c r="E81" s="21">
        <v>1</v>
      </c>
      <c r="F81" s="22">
        <v>1</v>
      </c>
      <c r="G81" s="22">
        <v>1</v>
      </c>
      <c r="H81" s="22">
        <v>1</v>
      </c>
      <c r="I81" s="22">
        <v>1</v>
      </c>
      <c r="J81" s="22">
        <v>1</v>
      </c>
      <c r="K81" s="22">
        <v>1</v>
      </c>
      <c r="L81" s="22">
        <v>1</v>
      </c>
      <c r="M81" s="22">
        <v>1</v>
      </c>
      <c r="N81" s="22">
        <v>1</v>
      </c>
      <c r="O81" s="22">
        <v>1</v>
      </c>
    </row>
    <row r="82" spans="1:15" x14ac:dyDescent="0.25">
      <c r="A82" s="18" t="s">
        <v>22</v>
      </c>
      <c r="B82" s="19" t="s">
        <v>86</v>
      </c>
      <c r="C82" s="23">
        <v>188665</v>
      </c>
      <c r="D82" s="21">
        <v>11247</v>
      </c>
      <c r="E82" s="21">
        <v>17213</v>
      </c>
      <c r="F82" s="22">
        <v>11146</v>
      </c>
      <c r="G82" s="22">
        <v>12547</v>
      </c>
      <c r="H82" s="22">
        <v>14058</v>
      </c>
      <c r="I82" s="22">
        <v>23139</v>
      </c>
      <c r="J82" s="22">
        <v>10727</v>
      </c>
      <c r="K82" s="22">
        <v>12235</v>
      </c>
      <c r="L82" s="22">
        <v>26700</v>
      </c>
      <c r="M82" s="22">
        <v>11882</v>
      </c>
      <c r="N82" s="22">
        <v>18554</v>
      </c>
      <c r="O82" s="22">
        <v>19217</v>
      </c>
    </row>
    <row r="83" spans="1:15" x14ac:dyDescent="0.25">
      <c r="A83" s="18" t="s">
        <v>22</v>
      </c>
      <c r="B83" s="19" t="s">
        <v>87</v>
      </c>
      <c r="C83" s="23">
        <v>476087</v>
      </c>
      <c r="D83" s="21">
        <v>29019</v>
      </c>
      <c r="E83" s="21">
        <v>65478</v>
      </c>
      <c r="F83" s="22">
        <v>79683</v>
      </c>
      <c r="G83" s="22">
        <v>85746</v>
      </c>
      <c r="H83" s="22">
        <v>42403</v>
      </c>
      <c r="I83" s="22">
        <v>4119</v>
      </c>
      <c r="J83" s="22">
        <v>9631</v>
      </c>
      <c r="K83" s="22">
        <v>13593</v>
      </c>
      <c r="L83" s="22">
        <v>9719</v>
      </c>
      <c r="M83" s="22">
        <v>3946</v>
      </c>
      <c r="N83" s="22">
        <v>26262</v>
      </c>
      <c r="O83" s="22">
        <v>106488</v>
      </c>
    </row>
    <row r="84" spans="1:15" x14ac:dyDescent="0.25">
      <c r="A84" s="18" t="s">
        <v>22</v>
      </c>
      <c r="B84" s="19" t="s">
        <v>88</v>
      </c>
      <c r="C84" s="24">
        <v>12</v>
      </c>
      <c r="D84" s="21">
        <v>1</v>
      </c>
      <c r="E84" s="21">
        <v>1</v>
      </c>
      <c r="F84" s="22">
        <v>1</v>
      </c>
      <c r="G84" s="22">
        <v>1</v>
      </c>
      <c r="H84" s="22">
        <v>1</v>
      </c>
      <c r="I84" s="22">
        <v>1</v>
      </c>
      <c r="J84" s="22">
        <v>1</v>
      </c>
      <c r="K84" s="22">
        <v>1</v>
      </c>
      <c r="L84" s="22">
        <v>1</v>
      </c>
      <c r="M84" s="22">
        <v>1</v>
      </c>
      <c r="N84" s="22">
        <v>1</v>
      </c>
      <c r="O84" s="22">
        <v>1</v>
      </c>
    </row>
    <row r="85" spans="1:15" x14ac:dyDescent="0.25">
      <c r="A85" s="18" t="s">
        <v>22</v>
      </c>
      <c r="B85" s="19" t="s">
        <v>89</v>
      </c>
      <c r="C85" s="23">
        <v>21553</v>
      </c>
      <c r="D85" s="21">
        <v>1000</v>
      </c>
      <c r="E85" s="21">
        <v>1500</v>
      </c>
      <c r="F85" s="22">
        <v>1500</v>
      </c>
      <c r="G85" s="22">
        <v>1500</v>
      </c>
      <c r="H85" s="22">
        <v>1500</v>
      </c>
      <c r="I85" s="22">
        <v>1500</v>
      </c>
      <c r="J85" s="22">
        <v>1500</v>
      </c>
      <c r="K85" s="22">
        <v>500</v>
      </c>
      <c r="L85" s="22">
        <v>1500</v>
      </c>
      <c r="M85" s="22">
        <v>500</v>
      </c>
      <c r="N85" s="22">
        <v>500</v>
      </c>
      <c r="O85" s="22">
        <v>8553</v>
      </c>
    </row>
    <row r="86" spans="1:15" ht="28.5" x14ac:dyDescent="0.25">
      <c r="A86" s="18" t="s">
        <v>22</v>
      </c>
      <c r="B86" s="19" t="s">
        <v>90</v>
      </c>
      <c r="C86" s="23">
        <v>523203</v>
      </c>
      <c r="D86" s="21">
        <v>16086</v>
      </c>
      <c r="E86" s="21">
        <v>44120</v>
      </c>
      <c r="F86" s="22">
        <v>16528</v>
      </c>
      <c r="G86" s="22">
        <v>80994</v>
      </c>
      <c r="H86" s="22">
        <v>13534</v>
      </c>
      <c r="I86" s="22">
        <v>67749</v>
      </c>
      <c r="J86" s="22">
        <v>10410</v>
      </c>
      <c r="K86" s="22">
        <v>157187</v>
      </c>
      <c r="L86" s="22">
        <v>59856</v>
      </c>
      <c r="M86" s="22">
        <v>33311</v>
      </c>
      <c r="N86" s="22">
        <v>16659</v>
      </c>
      <c r="O86" s="22">
        <v>6769</v>
      </c>
    </row>
    <row r="87" spans="1:15" ht="28.5" x14ac:dyDescent="0.25">
      <c r="A87" s="18" t="s">
        <v>22</v>
      </c>
      <c r="B87" s="19" t="s">
        <v>91</v>
      </c>
      <c r="C87" s="24">
        <v>12</v>
      </c>
      <c r="D87" s="21">
        <v>1</v>
      </c>
      <c r="E87" s="21">
        <v>1</v>
      </c>
      <c r="F87" s="22">
        <v>1</v>
      </c>
      <c r="G87" s="22">
        <v>1</v>
      </c>
      <c r="H87" s="22">
        <v>1</v>
      </c>
      <c r="I87" s="22">
        <v>1</v>
      </c>
      <c r="J87" s="22">
        <v>1</v>
      </c>
      <c r="K87" s="22">
        <v>1</v>
      </c>
      <c r="L87" s="22">
        <v>1</v>
      </c>
      <c r="M87" s="22">
        <v>1</v>
      </c>
      <c r="N87" s="22">
        <v>1</v>
      </c>
      <c r="O87" s="22">
        <v>1</v>
      </c>
    </row>
    <row r="88" spans="1:15" x14ac:dyDescent="0.25">
      <c r="A88" s="18" t="s">
        <v>22</v>
      </c>
      <c r="B88" s="19" t="s">
        <v>92</v>
      </c>
      <c r="C88" s="23">
        <v>1097733</v>
      </c>
      <c r="D88" s="21">
        <v>70170</v>
      </c>
      <c r="E88" s="21">
        <v>74342</v>
      </c>
      <c r="F88" s="22">
        <v>84374</v>
      </c>
      <c r="G88" s="22">
        <v>94600</v>
      </c>
      <c r="H88" s="22">
        <v>90397</v>
      </c>
      <c r="I88" s="22">
        <v>91968</v>
      </c>
      <c r="J88" s="22">
        <v>78065</v>
      </c>
      <c r="K88" s="22">
        <v>97755</v>
      </c>
      <c r="L88" s="22">
        <v>107744</v>
      </c>
      <c r="M88" s="22">
        <v>126017</v>
      </c>
      <c r="N88" s="22">
        <v>110304</v>
      </c>
      <c r="O88" s="22">
        <v>71997</v>
      </c>
    </row>
    <row r="89" spans="1:15" x14ac:dyDescent="0.25">
      <c r="A89" s="67" t="s">
        <v>22</v>
      </c>
      <c r="B89" s="19" t="s">
        <v>93</v>
      </c>
      <c r="C89" s="23">
        <v>182001</v>
      </c>
      <c r="D89" s="21">
        <v>18195</v>
      </c>
      <c r="E89" s="21">
        <v>5805</v>
      </c>
      <c r="F89" s="22">
        <v>27331</v>
      </c>
      <c r="G89" s="22">
        <v>16328</v>
      </c>
      <c r="H89" s="22">
        <v>4634</v>
      </c>
      <c r="I89" s="22">
        <v>20504</v>
      </c>
      <c r="J89" s="22">
        <v>35842</v>
      </c>
      <c r="K89" s="22">
        <v>10372</v>
      </c>
      <c r="L89" s="22">
        <v>18228</v>
      </c>
      <c r="M89" s="22">
        <v>11283</v>
      </c>
      <c r="N89" s="22">
        <v>10571</v>
      </c>
      <c r="O89" s="22">
        <v>2908</v>
      </c>
    </row>
    <row r="90" spans="1:15" ht="28.5" x14ac:dyDescent="0.25">
      <c r="A90" s="67"/>
      <c r="B90" s="19" t="s">
        <v>94</v>
      </c>
      <c r="C90" s="24">
        <v>12</v>
      </c>
      <c r="D90" s="21">
        <v>1</v>
      </c>
      <c r="E90" s="21">
        <v>1</v>
      </c>
      <c r="F90" s="22">
        <v>1</v>
      </c>
      <c r="G90" s="22">
        <v>1</v>
      </c>
      <c r="H90" s="22">
        <v>1</v>
      </c>
      <c r="I90" s="22">
        <v>1</v>
      </c>
      <c r="J90" s="22">
        <v>1</v>
      </c>
      <c r="K90" s="22">
        <v>1</v>
      </c>
      <c r="L90" s="22">
        <v>1</v>
      </c>
      <c r="M90" s="22">
        <v>1</v>
      </c>
      <c r="N90" s="22">
        <v>1</v>
      </c>
      <c r="O90" s="22">
        <v>1</v>
      </c>
    </row>
    <row r="91" spans="1:15" x14ac:dyDescent="0.25">
      <c r="A91" s="18">
        <v>4311</v>
      </c>
      <c r="B91" s="19" t="s">
        <v>95</v>
      </c>
      <c r="C91" s="20">
        <f>+C92+C93+C94</f>
        <v>36</v>
      </c>
      <c r="D91" s="21">
        <f t="shared" ref="D91:O91" si="22">SUM(D92:D94)</f>
        <v>3</v>
      </c>
      <c r="E91" s="21">
        <f t="shared" si="22"/>
        <v>3</v>
      </c>
      <c r="F91" s="22">
        <f t="shared" si="22"/>
        <v>3</v>
      </c>
      <c r="G91" s="22">
        <f t="shared" si="22"/>
        <v>3</v>
      </c>
      <c r="H91" s="22">
        <f t="shared" si="22"/>
        <v>3</v>
      </c>
      <c r="I91" s="22">
        <f t="shared" si="22"/>
        <v>3</v>
      </c>
      <c r="J91" s="22">
        <f t="shared" si="22"/>
        <v>3</v>
      </c>
      <c r="K91" s="22">
        <f t="shared" si="22"/>
        <v>3</v>
      </c>
      <c r="L91" s="22">
        <f t="shared" si="22"/>
        <v>3</v>
      </c>
      <c r="M91" s="22">
        <f t="shared" si="22"/>
        <v>3</v>
      </c>
      <c r="N91" s="22">
        <f t="shared" si="22"/>
        <v>3</v>
      </c>
      <c r="O91" s="22">
        <f t="shared" si="22"/>
        <v>3</v>
      </c>
    </row>
    <row r="92" spans="1:15" x14ac:dyDescent="0.25">
      <c r="A92" s="18" t="s">
        <v>22</v>
      </c>
      <c r="B92" s="19" t="s">
        <v>96</v>
      </c>
      <c r="C92" s="24">
        <v>12</v>
      </c>
      <c r="D92" s="21">
        <v>1</v>
      </c>
      <c r="E92" s="21">
        <v>1</v>
      </c>
      <c r="F92" s="22">
        <v>1</v>
      </c>
      <c r="G92" s="22">
        <v>1</v>
      </c>
      <c r="H92" s="22">
        <v>1</v>
      </c>
      <c r="I92" s="22">
        <v>1</v>
      </c>
      <c r="J92" s="22">
        <v>1</v>
      </c>
      <c r="K92" s="22">
        <v>1</v>
      </c>
      <c r="L92" s="22">
        <v>1</v>
      </c>
      <c r="M92" s="22">
        <v>1</v>
      </c>
      <c r="N92" s="22">
        <v>1</v>
      </c>
      <c r="O92" s="22">
        <v>1</v>
      </c>
    </row>
    <row r="93" spans="1:15" x14ac:dyDescent="0.25">
      <c r="A93" s="18" t="s">
        <v>22</v>
      </c>
      <c r="B93" s="19" t="s">
        <v>97</v>
      </c>
      <c r="C93" s="23">
        <v>12</v>
      </c>
      <c r="D93" s="21">
        <v>1</v>
      </c>
      <c r="E93" s="21">
        <v>1</v>
      </c>
      <c r="F93" s="22">
        <v>1</v>
      </c>
      <c r="G93" s="22">
        <v>1</v>
      </c>
      <c r="H93" s="22">
        <v>1</v>
      </c>
      <c r="I93" s="22">
        <v>1</v>
      </c>
      <c r="J93" s="22">
        <v>1</v>
      </c>
      <c r="K93" s="22">
        <v>1</v>
      </c>
      <c r="L93" s="22">
        <v>1</v>
      </c>
      <c r="M93" s="22">
        <v>1</v>
      </c>
      <c r="N93" s="22">
        <v>1</v>
      </c>
      <c r="O93" s="22">
        <v>1</v>
      </c>
    </row>
    <row r="94" spans="1:15" x14ac:dyDescent="0.25">
      <c r="A94" s="18" t="s">
        <v>22</v>
      </c>
      <c r="B94" s="19" t="s">
        <v>98</v>
      </c>
      <c r="C94" s="24">
        <v>12</v>
      </c>
      <c r="D94" s="21">
        <v>1</v>
      </c>
      <c r="E94" s="21">
        <v>1</v>
      </c>
      <c r="F94" s="22">
        <v>1</v>
      </c>
      <c r="G94" s="22">
        <v>1</v>
      </c>
      <c r="H94" s="22">
        <v>1</v>
      </c>
      <c r="I94" s="22">
        <v>1</v>
      </c>
      <c r="J94" s="22">
        <v>1</v>
      </c>
      <c r="K94" s="22">
        <v>1</v>
      </c>
      <c r="L94" s="22">
        <v>1</v>
      </c>
      <c r="M94" s="22">
        <v>1</v>
      </c>
      <c r="N94" s="22">
        <v>1</v>
      </c>
      <c r="O94" s="22">
        <v>1</v>
      </c>
    </row>
    <row r="95" spans="1:15" x14ac:dyDescent="0.25">
      <c r="A95" s="18">
        <v>4312</v>
      </c>
      <c r="B95" s="19" t="s">
        <v>99</v>
      </c>
      <c r="C95" s="20">
        <f>SUM(C96:C103)</f>
        <v>2042341</v>
      </c>
      <c r="D95" s="21">
        <f t="shared" ref="D95:O95" si="23">SUM(D96:D103)</f>
        <v>268443</v>
      </c>
      <c r="E95" s="21">
        <f t="shared" si="23"/>
        <v>56881</v>
      </c>
      <c r="F95" s="22">
        <f t="shared" si="23"/>
        <v>594641</v>
      </c>
      <c r="G95" s="22">
        <f t="shared" si="23"/>
        <v>244133</v>
      </c>
      <c r="H95" s="22">
        <f t="shared" si="23"/>
        <v>110604</v>
      </c>
      <c r="I95" s="22">
        <f t="shared" si="23"/>
        <v>516134</v>
      </c>
      <c r="J95" s="22">
        <f t="shared" si="23"/>
        <v>36986</v>
      </c>
      <c r="K95" s="22">
        <f t="shared" si="23"/>
        <v>89005</v>
      </c>
      <c r="L95" s="22">
        <f t="shared" si="23"/>
        <v>68146</v>
      </c>
      <c r="M95" s="22">
        <f t="shared" si="23"/>
        <v>7574</v>
      </c>
      <c r="N95" s="22">
        <f t="shared" si="23"/>
        <v>24469</v>
      </c>
      <c r="O95" s="22">
        <f t="shared" si="23"/>
        <v>25325</v>
      </c>
    </row>
    <row r="96" spans="1:15" ht="28.5" x14ac:dyDescent="0.25">
      <c r="A96" s="18" t="s">
        <v>22</v>
      </c>
      <c r="B96" s="19" t="s">
        <v>100</v>
      </c>
      <c r="C96" s="24">
        <v>12</v>
      </c>
      <c r="D96" s="21">
        <v>1</v>
      </c>
      <c r="E96" s="21">
        <v>1</v>
      </c>
      <c r="F96" s="22">
        <v>1</v>
      </c>
      <c r="G96" s="22">
        <v>1</v>
      </c>
      <c r="H96" s="22">
        <v>1</v>
      </c>
      <c r="I96" s="22">
        <v>1</v>
      </c>
      <c r="J96" s="22">
        <v>1</v>
      </c>
      <c r="K96" s="22">
        <v>1</v>
      </c>
      <c r="L96" s="22">
        <v>1</v>
      </c>
      <c r="M96" s="22">
        <v>1</v>
      </c>
      <c r="N96" s="22">
        <v>1</v>
      </c>
      <c r="O96" s="22">
        <v>1</v>
      </c>
    </row>
    <row r="97" spans="1:15" x14ac:dyDescent="0.25">
      <c r="A97" s="18" t="s">
        <v>22</v>
      </c>
      <c r="B97" s="19" t="s">
        <v>101</v>
      </c>
      <c r="C97" s="23">
        <v>1242614</v>
      </c>
      <c r="D97" s="21">
        <v>136045</v>
      </c>
      <c r="E97" s="21">
        <v>39225</v>
      </c>
      <c r="F97" s="22">
        <v>200835</v>
      </c>
      <c r="G97" s="22">
        <v>143986</v>
      </c>
      <c r="H97" s="22">
        <v>50905</v>
      </c>
      <c r="I97" s="22">
        <v>506333</v>
      </c>
      <c r="J97" s="22">
        <v>34294</v>
      </c>
      <c r="K97" s="22">
        <v>57169</v>
      </c>
      <c r="L97" s="22">
        <v>65153</v>
      </c>
      <c r="M97" s="22">
        <v>0</v>
      </c>
      <c r="N97" s="22">
        <v>3205</v>
      </c>
      <c r="O97" s="22">
        <v>5464</v>
      </c>
    </row>
    <row r="98" spans="1:15" x14ac:dyDescent="0.25">
      <c r="A98" s="18" t="s">
        <v>22</v>
      </c>
      <c r="B98" s="19" t="s">
        <v>102</v>
      </c>
      <c r="C98" s="23">
        <v>789899</v>
      </c>
      <c r="D98" s="21">
        <v>131756</v>
      </c>
      <c r="E98" s="21">
        <v>13864</v>
      </c>
      <c r="F98" s="22">
        <v>393164</v>
      </c>
      <c r="G98" s="22">
        <v>99452</v>
      </c>
      <c r="H98" s="22">
        <v>59686</v>
      </c>
      <c r="I98" s="22">
        <v>6737</v>
      </c>
      <c r="J98" s="22">
        <v>1787</v>
      </c>
      <c r="K98" s="22">
        <v>31821</v>
      </c>
      <c r="L98" s="22">
        <v>2978</v>
      </c>
      <c r="M98" s="22">
        <v>7559</v>
      </c>
      <c r="N98" s="22">
        <v>21249</v>
      </c>
      <c r="O98" s="22">
        <v>19846</v>
      </c>
    </row>
    <row r="99" spans="1:15" x14ac:dyDescent="0.25">
      <c r="A99" s="18" t="s">
        <v>22</v>
      </c>
      <c r="B99" s="19" t="s">
        <v>103</v>
      </c>
      <c r="C99" s="24">
        <v>12</v>
      </c>
      <c r="D99" s="21">
        <v>1</v>
      </c>
      <c r="E99" s="21">
        <v>1</v>
      </c>
      <c r="F99" s="22">
        <v>1</v>
      </c>
      <c r="G99" s="22">
        <v>1</v>
      </c>
      <c r="H99" s="22">
        <v>1</v>
      </c>
      <c r="I99" s="22">
        <v>1</v>
      </c>
      <c r="J99" s="22">
        <v>1</v>
      </c>
      <c r="K99" s="22">
        <v>1</v>
      </c>
      <c r="L99" s="22">
        <v>1</v>
      </c>
      <c r="M99" s="22">
        <v>1</v>
      </c>
      <c r="N99" s="22">
        <v>1</v>
      </c>
      <c r="O99" s="22">
        <v>1</v>
      </c>
    </row>
    <row r="100" spans="1:15" x14ac:dyDescent="0.25">
      <c r="A100" s="18" t="s">
        <v>22</v>
      </c>
      <c r="B100" s="19" t="s">
        <v>104</v>
      </c>
      <c r="C100" s="23">
        <v>9768</v>
      </c>
      <c r="D100" s="21">
        <v>637</v>
      </c>
      <c r="E100" s="21">
        <v>3787</v>
      </c>
      <c r="F100" s="22">
        <v>637</v>
      </c>
      <c r="G100" s="22">
        <v>690</v>
      </c>
      <c r="H100" s="22">
        <v>8</v>
      </c>
      <c r="I100" s="22">
        <v>3059</v>
      </c>
      <c r="J100" s="22">
        <v>900</v>
      </c>
      <c r="K100" s="22">
        <v>10</v>
      </c>
      <c r="L100" s="22">
        <v>10</v>
      </c>
      <c r="M100" s="22">
        <v>10</v>
      </c>
      <c r="N100" s="22">
        <v>10</v>
      </c>
      <c r="O100" s="22">
        <v>10</v>
      </c>
    </row>
    <row r="101" spans="1:15" x14ac:dyDescent="0.25">
      <c r="A101" s="18" t="s">
        <v>22</v>
      </c>
      <c r="B101" s="19" t="s">
        <v>105</v>
      </c>
      <c r="C101" s="24">
        <v>12</v>
      </c>
      <c r="D101" s="21">
        <v>1</v>
      </c>
      <c r="E101" s="21">
        <v>1</v>
      </c>
      <c r="F101" s="22">
        <v>1</v>
      </c>
      <c r="G101" s="22">
        <v>1</v>
      </c>
      <c r="H101" s="22">
        <v>1</v>
      </c>
      <c r="I101" s="22">
        <v>1</v>
      </c>
      <c r="J101" s="22">
        <v>1</v>
      </c>
      <c r="K101" s="22">
        <v>1</v>
      </c>
      <c r="L101" s="22">
        <v>1</v>
      </c>
      <c r="M101" s="22">
        <v>1</v>
      </c>
      <c r="N101" s="22">
        <v>1</v>
      </c>
      <c r="O101" s="22">
        <v>1</v>
      </c>
    </row>
    <row r="102" spans="1:15" x14ac:dyDescent="0.25">
      <c r="A102" s="18" t="s">
        <v>22</v>
      </c>
      <c r="B102" s="19" t="s">
        <v>106</v>
      </c>
      <c r="C102" s="24">
        <v>12</v>
      </c>
      <c r="D102" s="21">
        <v>1</v>
      </c>
      <c r="E102" s="21">
        <v>1</v>
      </c>
      <c r="F102" s="22">
        <v>1</v>
      </c>
      <c r="G102" s="22">
        <v>1</v>
      </c>
      <c r="H102" s="22">
        <v>1</v>
      </c>
      <c r="I102" s="22">
        <v>1</v>
      </c>
      <c r="J102" s="22">
        <v>1</v>
      </c>
      <c r="K102" s="22">
        <v>1</v>
      </c>
      <c r="L102" s="22">
        <v>1</v>
      </c>
      <c r="M102" s="22">
        <v>1</v>
      </c>
      <c r="N102" s="22">
        <v>1</v>
      </c>
      <c r="O102" s="22">
        <v>1</v>
      </c>
    </row>
    <row r="103" spans="1:15" x14ac:dyDescent="0.25">
      <c r="A103" s="18" t="s">
        <v>22</v>
      </c>
      <c r="B103" s="19" t="s">
        <v>107</v>
      </c>
      <c r="C103" s="23">
        <v>12</v>
      </c>
      <c r="D103" s="21">
        <v>1</v>
      </c>
      <c r="E103" s="21">
        <v>1</v>
      </c>
      <c r="F103" s="22">
        <v>1</v>
      </c>
      <c r="G103" s="22">
        <v>1</v>
      </c>
      <c r="H103" s="22">
        <v>1</v>
      </c>
      <c r="I103" s="22">
        <v>1</v>
      </c>
      <c r="J103" s="22">
        <v>1</v>
      </c>
      <c r="K103" s="22">
        <v>1</v>
      </c>
      <c r="L103" s="22">
        <v>1</v>
      </c>
      <c r="M103" s="22">
        <v>1</v>
      </c>
      <c r="N103" s="22">
        <v>1</v>
      </c>
      <c r="O103" s="22">
        <v>1</v>
      </c>
    </row>
    <row r="104" spans="1:15" ht="28.5" x14ac:dyDescent="0.25">
      <c r="A104" s="18">
        <v>4313</v>
      </c>
      <c r="B104" s="19" t="s">
        <v>108</v>
      </c>
      <c r="C104" s="20">
        <f>SUM(C105:C119)</f>
        <v>261116</v>
      </c>
      <c r="D104" s="21">
        <f t="shared" ref="D104:O104" si="24">SUM(D105:D119)</f>
        <v>12</v>
      </c>
      <c r="E104" s="21">
        <f t="shared" si="24"/>
        <v>12</v>
      </c>
      <c r="F104" s="22">
        <f t="shared" si="24"/>
        <v>12</v>
      </c>
      <c r="G104" s="22">
        <f t="shared" si="24"/>
        <v>109319</v>
      </c>
      <c r="H104" s="22">
        <f t="shared" si="24"/>
        <v>12</v>
      </c>
      <c r="I104" s="22">
        <f t="shared" si="24"/>
        <v>12</v>
      </c>
      <c r="J104" s="22">
        <f t="shared" si="24"/>
        <v>12</v>
      </c>
      <c r="K104" s="22">
        <f t="shared" si="24"/>
        <v>12</v>
      </c>
      <c r="L104" s="22">
        <f t="shared" si="24"/>
        <v>120942</v>
      </c>
      <c r="M104" s="22">
        <f t="shared" si="24"/>
        <v>12</v>
      </c>
      <c r="N104" s="22">
        <f t="shared" si="24"/>
        <v>30747</v>
      </c>
      <c r="O104" s="22">
        <f t="shared" si="24"/>
        <v>12</v>
      </c>
    </row>
    <row r="105" spans="1:15" x14ac:dyDescent="0.25">
      <c r="A105" s="18" t="s">
        <v>22</v>
      </c>
      <c r="B105" s="19" t="s">
        <v>109</v>
      </c>
      <c r="C105" s="24">
        <v>12</v>
      </c>
      <c r="D105" s="21">
        <v>1</v>
      </c>
      <c r="E105" s="21">
        <v>1</v>
      </c>
      <c r="F105" s="22">
        <v>1</v>
      </c>
      <c r="G105" s="22">
        <v>1</v>
      </c>
      <c r="H105" s="22">
        <v>1</v>
      </c>
      <c r="I105" s="22">
        <v>1</v>
      </c>
      <c r="J105" s="22">
        <v>1</v>
      </c>
      <c r="K105" s="22">
        <v>1</v>
      </c>
      <c r="L105" s="22">
        <v>1</v>
      </c>
      <c r="M105" s="22">
        <v>1</v>
      </c>
      <c r="N105" s="22">
        <v>1</v>
      </c>
      <c r="O105" s="22">
        <v>1</v>
      </c>
    </row>
    <row r="106" spans="1:15" x14ac:dyDescent="0.25">
      <c r="A106" s="18" t="s">
        <v>22</v>
      </c>
      <c r="B106" s="19" t="s">
        <v>110</v>
      </c>
      <c r="C106" s="24">
        <v>12</v>
      </c>
      <c r="D106" s="21">
        <v>1</v>
      </c>
      <c r="E106" s="21">
        <v>1</v>
      </c>
      <c r="F106" s="22">
        <v>1</v>
      </c>
      <c r="G106" s="22">
        <v>1</v>
      </c>
      <c r="H106" s="22">
        <v>1</v>
      </c>
      <c r="I106" s="22">
        <v>1</v>
      </c>
      <c r="J106" s="22">
        <v>1</v>
      </c>
      <c r="K106" s="22">
        <v>1</v>
      </c>
      <c r="L106" s="22">
        <v>1</v>
      </c>
      <c r="M106" s="22">
        <v>1</v>
      </c>
      <c r="N106" s="22">
        <v>1</v>
      </c>
      <c r="O106" s="22">
        <v>1</v>
      </c>
    </row>
    <row r="107" spans="1:15" x14ac:dyDescent="0.25">
      <c r="A107" s="18" t="s">
        <v>22</v>
      </c>
      <c r="B107" s="19" t="s">
        <v>111</v>
      </c>
      <c r="C107" s="24">
        <v>12</v>
      </c>
      <c r="D107" s="21">
        <v>1</v>
      </c>
      <c r="E107" s="21">
        <v>1</v>
      </c>
      <c r="F107" s="22">
        <v>1</v>
      </c>
      <c r="G107" s="22">
        <v>1</v>
      </c>
      <c r="H107" s="22">
        <v>1</v>
      </c>
      <c r="I107" s="22">
        <v>1</v>
      </c>
      <c r="J107" s="22">
        <v>1</v>
      </c>
      <c r="K107" s="22">
        <v>1</v>
      </c>
      <c r="L107" s="22">
        <v>1</v>
      </c>
      <c r="M107" s="22">
        <v>1</v>
      </c>
      <c r="N107" s="22">
        <v>1</v>
      </c>
      <c r="O107" s="22">
        <v>1</v>
      </c>
    </row>
    <row r="108" spans="1:15" x14ac:dyDescent="0.25">
      <c r="A108" s="18" t="s">
        <v>22</v>
      </c>
      <c r="B108" s="19" t="s">
        <v>112</v>
      </c>
      <c r="C108" s="24">
        <v>12</v>
      </c>
      <c r="D108" s="21">
        <v>1</v>
      </c>
      <c r="E108" s="21">
        <v>1</v>
      </c>
      <c r="F108" s="22">
        <v>1</v>
      </c>
      <c r="G108" s="22">
        <v>1</v>
      </c>
      <c r="H108" s="22">
        <v>1</v>
      </c>
      <c r="I108" s="22">
        <v>1</v>
      </c>
      <c r="J108" s="22">
        <v>1</v>
      </c>
      <c r="K108" s="22">
        <v>1</v>
      </c>
      <c r="L108" s="22">
        <v>1</v>
      </c>
      <c r="M108" s="22">
        <v>1</v>
      </c>
      <c r="N108" s="22">
        <v>1</v>
      </c>
      <c r="O108" s="22">
        <v>1</v>
      </c>
    </row>
    <row r="109" spans="1:15" x14ac:dyDescent="0.25">
      <c r="A109" s="18" t="s">
        <v>22</v>
      </c>
      <c r="B109" s="19" t="s">
        <v>113</v>
      </c>
      <c r="C109" s="24">
        <v>12</v>
      </c>
      <c r="D109" s="21">
        <v>1</v>
      </c>
      <c r="E109" s="21">
        <v>1</v>
      </c>
      <c r="F109" s="22">
        <v>1</v>
      </c>
      <c r="G109" s="22">
        <v>1</v>
      </c>
      <c r="H109" s="22">
        <v>1</v>
      </c>
      <c r="I109" s="22">
        <v>1</v>
      </c>
      <c r="J109" s="22">
        <v>1</v>
      </c>
      <c r="K109" s="22">
        <v>1</v>
      </c>
      <c r="L109" s="22">
        <v>1</v>
      </c>
      <c r="M109" s="22">
        <v>1</v>
      </c>
      <c r="N109" s="22">
        <v>1</v>
      </c>
      <c r="O109" s="22">
        <v>1</v>
      </c>
    </row>
    <row r="110" spans="1:15" x14ac:dyDescent="0.25">
      <c r="A110" s="18" t="s">
        <v>22</v>
      </c>
      <c r="B110" s="19" t="s">
        <v>114</v>
      </c>
      <c r="C110" s="23">
        <v>12</v>
      </c>
      <c r="D110" s="21">
        <v>1</v>
      </c>
      <c r="E110" s="21">
        <v>1</v>
      </c>
      <c r="F110" s="22">
        <v>1</v>
      </c>
      <c r="G110" s="22">
        <v>1</v>
      </c>
      <c r="H110" s="22">
        <v>1</v>
      </c>
      <c r="I110" s="22">
        <v>1</v>
      </c>
      <c r="J110" s="22">
        <v>1</v>
      </c>
      <c r="K110" s="22">
        <v>1</v>
      </c>
      <c r="L110" s="22">
        <v>1</v>
      </c>
      <c r="M110" s="22">
        <v>1</v>
      </c>
      <c r="N110" s="22">
        <v>1</v>
      </c>
      <c r="O110" s="22">
        <v>1</v>
      </c>
    </row>
    <row r="111" spans="1:15" x14ac:dyDescent="0.25">
      <c r="A111" s="18" t="s">
        <v>22</v>
      </c>
      <c r="B111" s="19" t="s">
        <v>115</v>
      </c>
      <c r="C111" s="23">
        <v>120930</v>
      </c>
      <c r="D111" s="21">
        <v>0</v>
      </c>
      <c r="E111" s="21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120930</v>
      </c>
      <c r="M111" s="22">
        <v>0</v>
      </c>
      <c r="N111" s="22">
        <v>0</v>
      </c>
      <c r="O111" s="22">
        <v>0</v>
      </c>
    </row>
    <row r="112" spans="1:15" x14ac:dyDescent="0.25">
      <c r="A112" s="18" t="s">
        <v>22</v>
      </c>
      <c r="B112" s="19" t="s">
        <v>116</v>
      </c>
      <c r="C112" s="23">
        <v>78571</v>
      </c>
      <c r="D112" s="21">
        <v>0</v>
      </c>
      <c r="E112" s="21">
        <v>0</v>
      </c>
      <c r="F112" s="22">
        <v>0</v>
      </c>
      <c r="G112" s="22">
        <v>78571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</row>
    <row r="113" spans="1:15" x14ac:dyDescent="0.25">
      <c r="A113" s="18" t="s">
        <v>22</v>
      </c>
      <c r="B113" s="19" t="s">
        <v>117</v>
      </c>
      <c r="C113" s="23">
        <v>12</v>
      </c>
      <c r="D113" s="21">
        <v>1</v>
      </c>
      <c r="E113" s="21">
        <v>1</v>
      </c>
      <c r="F113" s="22">
        <v>1</v>
      </c>
      <c r="G113" s="22">
        <v>1</v>
      </c>
      <c r="H113" s="22">
        <v>1</v>
      </c>
      <c r="I113" s="22">
        <v>1</v>
      </c>
      <c r="J113" s="22">
        <v>1</v>
      </c>
      <c r="K113" s="22">
        <v>1</v>
      </c>
      <c r="L113" s="22">
        <v>1</v>
      </c>
      <c r="M113" s="22">
        <v>1</v>
      </c>
      <c r="N113" s="22">
        <v>1</v>
      </c>
      <c r="O113" s="22">
        <v>1</v>
      </c>
    </row>
    <row r="114" spans="1:15" x14ac:dyDescent="0.25">
      <c r="A114" s="18" t="s">
        <v>22</v>
      </c>
      <c r="B114" s="19" t="s">
        <v>118</v>
      </c>
      <c r="C114" s="23">
        <v>12</v>
      </c>
      <c r="D114" s="21">
        <v>1</v>
      </c>
      <c r="E114" s="21">
        <v>1</v>
      </c>
      <c r="F114" s="22">
        <v>1</v>
      </c>
      <c r="G114" s="22">
        <v>1</v>
      </c>
      <c r="H114" s="22">
        <v>1</v>
      </c>
      <c r="I114" s="22">
        <v>1</v>
      </c>
      <c r="J114" s="22">
        <v>1</v>
      </c>
      <c r="K114" s="22">
        <v>1</v>
      </c>
      <c r="L114" s="22">
        <v>1</v>
      </c>
      <c r="M114" s="22">
        <v>1</v>
      </c>
      <c r="N114" s="22">
        <v>1</v>
      </c>
      <c r="O114" s="22">
        <v>1</v>
      </c>
    </row>
    <row r="115" spans="1:15" x14ac:dyDescent="0.25">
      <c r="A115" s="18" t="s">
        <v>22</v>
      </c>
      <c r="B115" s="19" t="s">
        <v>119</v>
      </c>
      <c r="C115" s="24">
        <v>12</v>
      </c>
      <c r="D115" s="21">
        <v>1</v>
      </c>
      <c r="E115" s="21">
        <v>1</v>
      </c>
      <c r="F115" s="22">
        <v>1</v>
      </c>
      <c r="G115" s="22">
        <v>1</v>
      </c>
      <c r="H115" s="22">
        <v>1</v>
      </c>
      <c r="I115" s="22">
        <v>1</v>
      </c>
      <c r="J115" s="22">
        <v>1</v>
      </c>
      <c r="K115" s="22">
        <v>1</v>
      </c>
      <c r="L115" s="22">
        <v>1</v>
      </c>
      <c r="M115" s="22">
        <v>1</v>
      </c>
      <c r="N115" s="22">
        <v>1</v>
      </c>
      <c r="O115" s="22">
        <v>1</v>
      </c>
    </row>
    <row r="116" spans="1:15" x14ac:dyDescent="0.25">
      <c r="A116" s="18" t="s">
        <v>22</v>
      </c>
      <c r="B116" s="19" t="s">
        <v>120</v>
      </c>
      <c r="C116" s="23">
        <v>61471</v>
      </c>
      <c r="D116" s="21">
        <v>0</v>
      </c>
      <c r="E116" s="21">
        <v>0</v>
      </c>
      <c r="F116" s="22">
        <v>0</v>
      </c>
      <c r="G116" s="22">
        <v>30736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30735</v>
      </c>
      <c r="O116" s="22">
        <v>0</v>
      </c>
    </row>
    <row r="117" spans="1:15" x14ac:dyDescent="0.25">
      <c r="A117" s="18" t="s">
        <v>22</v>
      </c>
      <c r="B117" s="19" t="s">
        <v>121</v>
      </c>
      <c r="C117" s="24">
        <v>12</v>
      </c>
      <c r="D117" s="21">
        <v>1</v>
      </c>
      <c r="E117" s="21">
        <v>1</v>
      </c>
      <c r="F117" s="22">
        <v>1</v>
      </c>
      <c r="G117" s="22">
        <v>1</v>
      </c>
      <c r="H117" s="22">
        <v>1</v>
      </c>
      <c r="I117" s="22">
        <v>1</v>
      </c>
      <c r="J117" s="22">
        <v>1</v>
      </c>
      <c r="K117" s="22">
        <v>1</v>
      </c>
      <c r="L117" s="22">
        <v>1</v>
      </c>
      <c r="M117" s="22">
        <v>1</v>
      </c>
      <c r="N117" s="22">
        <v>1</v>
      </c>
      <c r="O117" s="22">
        <v>1</v>
      </c>
    </row>
    <row r="118" spans="1:15" ht="28.5" x14ac:dyDescent="0.25">
      <c r="A118" s="18" t="s">
        <v>22</v>
      </c>
      <c r="B118" s="19" t="s">
        <v>122</v>
      </c>
      <c r="C118" s="24">
        <v>12</v>
      </c>
      <c r="D118" s="21">
        <v>1</v>
      </c>
      <c r="E118" s="21">
        <v>1</v>
      </c>
      <c r="F118" s="22">
        <v>1</v>
      </c>
      <c r="G118" s="22">
        <v>1</v>
      </c>
      <c r="H118" s="22">
        <v>1</v>
      </c>
      <c r="I118" s="22">
        <v>1</v>
      </c>
      <c r="J118" s="22">
        <v>1</v>
      </c>
      <c r="K118" s="22">
        <v>1</v>
      </c>
      <c r="L118" s="22">
        <v>1</v>
      </c>
      <c r="M118" s="22">
        <v>1</v>
      </c>
      <c r="N118" s="22">
        <v>1</v>
      </c>
      <c r="O118" s="22">
        <v>1</v>
      </c>
    </row>
    <row r="119" spans="1:15" ht="57" x14ac:dyDescent="0.25">
      <c r="A119" s="18" t="s">
        <v>22</v>
      </c>
      <c r="B119" s="19" t="s">
        <v>123</v>
      </c>
      <c r="C119" s="24">
        <v>12</v>
      </c>
      <c r="D119" s="21">
        <v>1</v>
      </c>
      <c r="E119" s="21">
        <v>1</v>
      </c>
      <c r="F119" s="22">
        <v>1</v>
      </c>
      <c r="G119" s="22">
        <v>1</v>
      </c>
      <c r="H119" s="22">
        <v>1</v>
      </c>
      <c r="I119" s="22">
        <v>1</v>
      </c>
      <c r="J119" s="22">
        <v>1</v>
      </c>
      <c r="K119" s="22">
        <v>1</v>
      </c>
      <c r="L119" s="22">
        <v>1</v>
      </c>
      <c r="M119" s="22">
        <v>1</v>
      </c>
      <c r="N119" s="22">
        <v>1</v>
      </c>
      <c r="O119" s="22">
        <v>1</v>
      </c>
    </row>
    <row r="120" spans="1:15" ht="28.5" x14ac:dyDescent="0.25">
      <c r="A120" s="18">
        <v>4314</v>
      </c>
      <c r="B120" s="19" t="s">
        <v>124</v>
      </c>
      <c r="C120" s="20">
        <f>SUM(C121:C129)</f>
        <v>207190</v>
      </c>
      <c r="D120" s="21">
        <f t="shared" ref="D120:O120" si="25">SUM(D121:D129)</f>
        <v>16550</v>
      </c>
      <c r="E120" s="21">
        <f t="shared" si="25"/>
        <v>8672</v>
      </c>
      <c r="F120" s="22">
        <f t="shared" si="25"/>
        <v>14510</v>
      </c>
      <c r="G120" s="22">
        <f t="shared" si="25"/>
        <v>16730</v>
      </c>
      <c r="H120" s="22">
        <f t="shared" si="25"/>
        <v>10915</v>
      </c>
      <c r="I120" s="22">
        <f t="shared" si="25"/>
        <v>12359</v>
      </c>
      <c r="J120" s="22">
        <f t="shared" si="25"/>
        <v>17330</v>
      </c>
      <c r="K120" s="22">
        <f t="shared" si="25"/>
        <v>5310</v>
      </c>
      <c r="L120" s="22">
        <f t="shared" si="25"/>
        <v>12083</v>
      </c>
      <c r="M120" s="22">
        <f t="shared" si="25"/>
        <v>22009</v>
      </c>
      <c r="N120" s="22">
        <f t="shared" si="25"/>
        <v>26298</v>
      </c>
      <c r="O120" s="22">
        <f t="shared" si="25"/>
        <v>44424</v>
      </c>
    </row>
    <row r="121" spans="1:15" x14ac:dyDescent="0.25">
      <c r="A121" s="18" t="s">
        <v>22</v>
      </c>
      <c r="B121" s="19" t="s">
        <v>125</v>
      </c>
      <c r="C121" s="23">
        <v>146182</v>
      </c>
      <c r="D121" s="21">
        <v>11340</v>
      </c>
      <c r="E121" s="21">
        <v>6065</v>
      </c>
      <c r="F121" s="22">
        <v>5685</v>
      </c>
      <c r="G121" s="22">
        <v>12821</v>
      </c>
      <c r="H121" s="22">
        <v>8308</v>
      </c>
      <c r="I121" s="22">
        <v>8339</v>
      </c>
      <c r="J121" s="22">
        <v>8339</v>
      </c>
      <c r="K121" s="22">
        <v>5306</v>
      </c>
      <c r="L121" s="22">
        <v>9476</v>
      </c>
      <c r="M121" s="22">
        <v>20035</v>
      </c>
      <c r="N121" s="22">
        <v>22174</v>
      </c>
      <c r="O121" s="22">
        <v>28294</v>
      </c>
    </row>
    <row r="122" spans="1:15" x14ac:dyDescent="0.25">
      <c r="A122" s="18" t="s">
        <v>22</v>
      </c>
      <c r="B122" s="19" t="s">
        <v>126</v>
      </c>
      <c r="C122" s="24">
        <v>1360</v>
      </c>
      <c r="D122" s="21">
        <v>0</v>
      </c>
      <c r="E122" s="21">
        <v>0</v>
      </c>
      <c r="F122" s="22">
        <v>0</v>
      </c>
      <c r="G122" s="22">
        <v>0</v>
      </c>
      <c r="H122" s="22">
        <v>0</v>
      </c>
      <c r="I122" s="22">
        <v>907</v>
      </c>
      <c r="J122" s="22">
        <v>0</v>
      </c>
      <c r="K122" s="22">
        <v>0</v>
      </c>
      <c r="L122" s="22">
        <v>0</v>
      </c>
      <c r="M122" s="22">
        <v>453</v>
      </c>
      <c r="N122" s="22">
        <v>0</v>
      </c>
      <c r="O122" s="22">
        <v>0</v>
      </c>
    </row>
    <row r="123" spans="1:15" x14ac:dyDescent="0.25">
      <c r="A123" s="18" t="s">
        <v>22</v>
      </c>
      <c r="B123" s="19" t="s">
        <v>127</v>
      </c>
      <c r="C123" s="23">
        <v>11441</v>
      </c>
      <c r="D123" s="21">
        <v>0</v>
      </c>
      <c r="E123" s="21">
        <v>0</v>
      </c>
      <c r="F123" s="22">
        <v>1011</v>
      </c>
      <c r="G123" s="22">
        <v>0</v>
      </c>
      <c r="H123" s="22">
        <v>0</v>
      </c>
      <c r="I123" s="22">
        <v>506</v>
      </c>
      <c r="J123" s="22">
        <v>6384</v>
      </c>
      <c r="K123" s="22">
        <v>0</v>
      </c>
      <c r="L123" s="22">
        <v>0</v>
      </c>
      <c r="M123" s="22">
        <v>1517</v>
      </c>
      <c r="N123" s="22">
        <v>1517</v>
      </c>
      <c r="O123" s="22">
        <v>506</v>
      </c>
    </row>
    <row r="124" spans="1:15" ht="28.5" x14ac:dyDescent="0.25">
      <c r="A124" s="18" t="s">
        <v>22</v>
      </c>
      <c r="B124" s="19" t="s">
        <v>128</v>
      </c>
      <c r="C124" s="23">
        <v>48159</v>
      </c>
      <c r="D124" s="21">
        <v>5206</v>
      </c>
      <c r="E124" s="21">
        <v>2603</v>
      </c>
      <c r="F124" s="22">
        <v>7810</v>
      </c>
      <c r="G124" s="22">
        <v>3905</v>
      </c>
      <c r="H124" s="22">
        <v>2603</v>
      </c>
      <c r="I124" s="22">
        <v>2603</v>
      </c>
      <c r="J124" s="22">
        <v>2603</v>
      </c>
      <c r="K124" s="22">
        <v>0</v>
      </c>
      <c r="L124" s="22">
        <v>2603</v>
      </c>
      <c r="M124" s="22">
        <v>0</v>
      </c>
      <c r="N124" s="22">
        <v>2603</v>
      </c>
      <c r="O124" s="22">
        <v>15620</v>
      </c>
    </row>
    <row r="125" spans="1:15" x14ac:dyDescent="0.25">
      <c r="A125" s="18" t="s">
        <v>22</v>
      </c>
      <c r="B125" s="19" t="s">
        <v>129</v>
      </c>
      <c r="C125" s="24">
        <v>12</v>
      </c>
      <c r="D125" s="21">
        <v>1</v>
      </c>
      <c r="E125" s="21">
        <v>1</v>
      </c>
      <c r="F125" s="22">
        <v>1</v>
      </c>
      <c r="G125" s="22">
        <v>1</v>
      </c>
      <c r="H125" s="22">
        <v>1</v>
      </c>
      <c r="I125" s="22">
        <v>1</v>
      </c>
      <c r="J125" s="22">
        <v>1</v>
      </c>
      <c r="K125" s="22">
        <v>1</v>
      </c>
      <c r="L125" s="22">
        <v>1</v>
      </c>
      <c r="M125" s="22">
        <v>1</v>
      </c>
      <c r="N125" s="22">
        <v>1</v>
      </c>
      <c r="O125" s="22">
        <v>1</v>
      </c>
    </row>
    <row r="126" spans="1:15" x14ac:dyDescent="0.25">
      <c r="A126" s="18" t="s">
        <v>22</v>
      </c>
      <c r="B126" s="19" t="s">
        <v>130</v>
      </c>
      <c r="C126" s="23">
        <v>12</v>
      </c>
      <c r="D126" s="21">
        <v>1</v>
      </c>
      <c r="E126" s="21">
        <v>1</v>
      </c>
      <c r="F126" s="22">
        <v>1</v>
      </c>
      <c r="G126" s="22">
        <v>1</v>
      </c>
      <c r="H126" s="22">
        <v>1</v>
      </c>
      <c r="I126" s="22">
        <v>1</v>
      </c>
      <c r="J126" s="22">
        <v>1</v>
      </c>
      <c r="K126" s="22">
        <v>1</v>
      </c>
      <c r="L126" s="22">
        <v>1</v>
      </c>
      <c r="M126" s="22">
        <v>1</v>
      </c>
      <c r="N126" s="22">
        <v>1</v>
      </c>
      <c r="O126" s="22">
        <v>1</v>
      </c>
    </row>
    <row r="127" spans="1:15" ht="28.5" x14ac:dyDescent="0.25">
      <c r="A127" s="18" t="s">
        <v>22</v>
      </c>
      <c r="B127" s="19" t="s">
        <v>131</v>
      </c>
      <c r="C127" s="23">
        <v>12</v>
      </c>
      <c r="D127" s="21">
        <v>1</v>
      </c>
      <c r="E127" s="21">
        <v>1</v>
      </c>
      <c r="F127" s="22">
        <v>1</v>
      </c>
      <c r="G127" s="22">
        <v>1</v>
      </c>
      <c r="H127" s="22">
        <v>1</v>
      </c>
      <c r="I127" s="22">
        <v>1</v>
      </c>
      <c r="J127" s="22">
        <v>1</v>
      </c>
      <c r="K127" s="22">
        <v>1</v>
      </c>
      <c r="L127" s="22">
        <v>1</v>
      </c>
      <c r="M127" s="22">
        <v>1</v>
      </c>
      <c r="N127" s="22">
        <v>1</v>
      </c>
      <c r="O127" s="22">
        <v>1</v>
      </c>
    </row>
    <row r="128" spans="1:15" x14ac:dyDescent="0.25">
      <c r="A128" s="18" t="s">
        <v>22</v>
      </c>
      <c r="B128" s="19" t="s">
        <v>132</v>
      </c>
      <c r="C128" s="24">
        <v>0</v>
      </c>
      <c r="D128" s="21">
        <v>0</v>
      </c>
      <c r="E128" s="21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</row>
    <row r="129" spans="1:15" x14ac:dyDescent="0.25">
      <c r="A129" s="18" t="s">
        <v>22</v>
      </c>
      <c r="B129" s="19" t="s">
        <v>133</v>
      </c>
      <c r="C129" s="23">
        <v>12</v>
      </c>
      <c r="D129" s="21">
        <v>1</v>
      </c>
      <c r="E129" s="21">
        <v>1</v>
      </c>
      <c r="F129" s="22">
        <v>1</v>
      </c>
      <c r="G129" s="22">
        <v>1</v>
      </c>
      <c r="H129" s="22">
        <v>1</v>
      </c>
      <c r="I129" s="22">
        <v>1</v>
      </c>
      <c r="J129" s="22">
        <v>1</v>
      </c>
      <c r="K129" s="22">
        <v>1</v>
      </c>
      <c r="L129" s="22">
        <v>1</v>
      </c>
      <c r="M129" s="22">
        <v>1</v>
      </c>
      <c r="N129" s="22">
        <v>1</v>
      </c>
      <c r="O129" s="22">
        <v>1</v>
      </c>
    </row>
    <row r="130" spans="1:15" ht="28.5" x14ac:dyDescent="0.25">
      <c r="A130" s="18">
        <v>4315</v>
      </c>
      <c r="B130" s="19" t="s">
        <v>134</v>
      </c>
      <c r="C130" s="20">
        <v>12</v>
      </c>
      <c r="D130" s="21">
        <v>1</v>
      </c>
      <c r="E130" s="21">
        <v>1</v>
      </c>
      <c r="F130" s="22">
        <v>1</v>
      </c>
      <c r="G130" s="22">
        <v>1</v>
      </c>
      <c r="H130" s="22">
        <v>1</v>
      </c>
      <c r="I130" s="22">
        <v>1</v>
      </c>
      <c r="J130" s="22">
        <v>1</v>
      </c>
      <c r="K130" s="22">
        <v>1</v>
      </c>
      <c r="L130" s="22">
        <v>1</v>
      </c>
      <c r="M130" s="22">
        <v>1</v>
      </c>
      <c r="N130" s="22">
        <v>1</v>
      </c>
      <c r="O130" s="22">
        <v>1</v>
      </c>
    </row>
    <row r="131" spans="1:15" ht="28.5" x14ac:dyDescent="0.25">
      <c r="A131" s="18">
        <v>4316</v>
      </c>
      <c r="B131" s="19" t="s">
        <v>135</v>
      </c>
      <c r="C131" s="19">
        <v>12</v>
      </c>
      <c r="D131" s="21">
        <v>1</v>
      </c>
      <c r="E131" s="21">
        <v>1</v>
      </c>
      <c r="F131" s="22">
        <v>1</v>
      </c>
      <c r="G131" s="22">
        <v>1</v>
      </c>
      <c r="H131" s="22">
        <v>1</v>
      </c>
      <c r="I131" s="22">
        <v>1</v>
      </c>
      <c r="J131" s="22">
        <v>1</v>
      </c>
      <c r="K131" s="22">
        <v>1</v>
      </c>
      <c r="L131" s="22">
        <v>1</v>
      </c>
      <c r="M131" s="22">
        <v>1</v>
      </c>
      <c r="N131" s="22">
        <v>1</v>
      </c>
      <c r="O131" s="22">
        <v>1</v>
      </c>
    </row>
    <row r="132" spans="1:15" x14ac:dyDescent="0.25">
      <c r="A132" s="18">
        <v>4317</v>
      </c>
      <c r="B132" s="19" t="s">
        <v>136</v>
      </c>
      <c r="C132" s="19">
        <f>+C133+C134+C135</f>
        <v>36</v>
      </c>
      <c r="D132" s="21">
        <v>3</v>
      </c>
      <c r="E132" s="21">
        <v>3</v>
      </c>
      <c r="F132" s="22">
        <v>3</v>
      </c>
      <c r="G132" s="22">
        <v>3</v>
      </c>
      <c r="H132" s="22">
        <v>3</v>
      </c>
      <c r="I132" s="22">
        <v>3</v>
      </c>
      <c r="J132" s="22">
        <v>3</v>
      </c>
      <c r="K132" s="22">
        <v>3</v>
      </c>
      <c r="L132" s="22">
        <v>3</v>
      </c>
      <c r="M132" s="22">
        <v>3</v>
      </c>
      <c r="N132" s="22">
        <v>3</v>
      </c>
      <c r="O132" s="22">
        <v>3</v>
      </c>
    </row>
    <row r="133" spans="1:15" x14ac:dyDescent="0.25">
      <c r="A133" s="18" t="s">
        <v>22</v>
      </c>
      <c r="B133" s="19" t="s">
        <v>137</v>
      </c>
      <c r="C133" s="24">
        <v>12</v>
      </c>
      <c r="D133" s="21">
        <v>1</v>
      </c>
      <c r="E133" s="21">
        <v>1</v>
      </c>
      <c r="F133" s="22">
        <v>1</v>
      </c>
      <c r="G133" s="22">
        <v>1</v>
      </c>
      <c r="H133" s="22">
        <v>1</v>
      </c>
      <c r="I133" s="22">
        <v>1</v>
      </c>
      <c r="J133" s="22">
        <v>1</v>
      </c>
      <c r="K133" s="22">
        <v>1</v>
      </c>
      <c r="L133" s="22">
        <v>1</v>
      </c>
      <c r="M133" s="22">
        <v>1</v>
      </c>
      <c r="N133" s="22">
        <v>1</v>
      </c>
      <c r="O133" s="22">
        <v>1</v>
      </c>
    </row>
    <row r="134" spans="1:15" x14ac:dyDescent="0.25">
      <c r="A134" s="18" t="s">
        <v>22</v>
      </c>
      <c r="B134" s="19" t="s">
        <v>138</v>
      </c>
      <c r="C134" s="24">
        <v>12</v>
      </c>
      <c r="D134" s="21">
        <v>1</v>
      </c>
      <c r="E134" s="21">
        <v>1</v>
      </c>
      <c r="F134" s="22">
        <v>1</v>
      </c>
      <c r="G134" s="22">
        <v>1</v>
      </c>
      <c r="H134" s="22">
        <v>1</v>
      </c>
      <c r="I134" s="22">
        <v>1</v>
      </c>
      <c r="J134" s="22">
        <v>1</v>
      </c>
      <c r="K134" s="22">
        <v>1</v>
      </c>
      <c r="L134" s="22">
        <v>1</v>
      </c>
      <c r="M134" s="22">
        <v>1</v>
      </c>
      <c r="N134" s="22">
        <v>1</v>
      </c>
      <c r="O134" s="22">
        <v>1</v>
      </c>
    </row>
    <row r="135" spans="1:15" x14ac:dyDescent="0.25">
      <c r="A135" s="18" t="s">
        <v>22</v>
      </c>
      <c r="B135" s="19" t="s">
        <v>139</v>
      </c>
      <c r="C135" s="24">
        <v>12</v>
      </c>
      <c r="D135" s="21">
        <v>1</v>
      </c>
      <c r="E135" s="21">
        <v>1</v>
      </c>
      <c r="F135" s="22">
        <v>1</v>
      </c>
      <c r="G135" s="22">
        <v>1</v>
      </c>
      <c r="H135" s="22">
        <v>1</v>
      </c>
      <c r="I135" s="22">
        <v>1</v>
      </c>
      <c r="J135" s="22">
        <v>1</v>
      </c>
      <c r="K135" s="22">
        <v>1</v>
      </c>
      <c r="L135" s="22">
        <v>1</v>
      </c>
      <c r="M135" s="22">
        <v>1</v>
      </c>
      <c r="N135" s="22">
        <v>1</v>
      </c>
      <c r="O135" s="22">
        <v>1</v>
      </c>
    </row>
    <row r="136" spans="1:15" x14ac:dyDescent="0.25">
      <c r="A136" s="18">
        <v>4318</v>
      </c>
      <c r="B136" s="19" t="s">
        <v>140</v>
      </c>
      <c r="C136" s="20">
        <f>+C137+C138+C139+C140+C141+C142+C146+C147+C148</f>
        <v>3192203</v>
      </c>
      <c r="D136" s="21">
        <f t="shared" ref="D136:O136" si="26">+D137+D138+D139+D140+D141+D142+D146+D147+D148</f>
        <v>230566</v>
      </c>
      <c r="E136" s="21">
        <f t="shared" si="26"/>
        <v>248358</v>
      </c>
      <c r="F136" s="22">
        <f t="shared" si="26"/>
        <v>257526</v>
      </c>
      <c r="G136" s="22">
        <f t="shared" si="26"/>
        <v>282926</v>
      </c>
      <c r="H136" s="22">
        <f t="shared" si="26"/>
        <v>270668</v>
      </c>
      <c r="I136" s="22">
        <f t="shared" si="26"/>
        <v>289457</v>
      </c>
      <c r="J136" s="22">
        <f t="shared" si="26"/>
        <v>159856</v>
      </c>
      <c r="K136" s="22">
        <f t="shared" si="26"/>
        <v>285886</v>
      </c>
      <c r="L136" s="22">
        <f t="shared" si="26"/>
        <v>233347</v>
      </c>
      <c r="M136" s="22">
        <f t="shared" si="26"/>
        <v>283154</v>
      </c>
      <c r="N136" s="22">
        <f t="shared" si="26"/>
        <v>278766</v>
      </c>
      <c r="O136" s="22">
        <f t="shared" si="26"/>
        <v>371693</v>
      </c>
    </row>
    <row r="137" spans="1:15" x14ac:dyDescent="0.25">
      <c r="A137" s="18" t="s">
        <v>22</v>
      </c>
      <c r="B137" s="19" t="s">
        <v>141</v>
      </c>
      <c r="C137" s="23">
        <v>1876021</v>
      </c>
      <c r="D137" s="21">
        <v>158609</v>
      </c>
      <c r="E137" s="21">
        <v>132645</v>
      </c>
      <c r="F137" s="22">
        <v>135890</v>
      </c>
      <c r="G137" s="22">
        <v>170104</v>
      </c>
      <c r="H137" s="22">
        <v>186017</v>
      </c>
      <c r="I137" s="22">
        <v>201544</v>
      </c>
      <c r="J137" s="22">
        <v>76074</v>
      </c>
      <c r="K137" s="22">
        <v>199732</v>
      </c>
      <c r="L137" s="22">
        <v>146292</v>
      </c>
      <c r="M137" s="22">
        <v>178492</v>
      </c>
      <c r="N137" s="22">
        <v>167497</v>
      </c>
      <c r="O137" s="22">
        <v>123125</v>
      </c>
    </row>
    <row r="138" spans="1:15" x14ac:dyDescent="0.25">
      <c r="A138" s="18" t="s">
        <v>22</v>
      </c>
      <c r="B138" s="19" t="s">
        <v>142</v>
      </c>
      <c r="C138" s="23">
        <v>277950</v>
      </c>
      <c r="D138" s="21">
        <v>26707</v>
      </c>
      <c r="E138" s="21">
        <v>17305</v>
      </c>
      <c r="F138" s="22">
        <v>25971</v>
      </c>
      <c r="G138" s="22">
        <v>25110</v>
      </c>
      <c r="H138" s="22">
        <v>21128</v>
      </c>
      <c r="I138" s="22">
        <v>25561</v>
      </c>
      <c r="J138" s="22">
        <v>22775</v>
      </c>
      <c r="K138" s="22">
        <v>28041</v>
      </c>
      <c r="L138" s="22">
        <v>17980</v>
      </c>
      <c r="M138" s="22">
        <v>18480</v>
      </c>
      <c r="N138" s="22">
        <v>22052</v>
      </c>
      <c r="O138" s="22">
        <v>26840</v>
      </c>
    </row>
    <row r="139" spans="1:15" x14ac:dyDescent="0.25">
      <c r="A139" s="18" t="s">
        <v>22</v>
      </c>
      <c r="B139" s="19" t="s">
        <v>143</v>
      </c>
      <c r="C139" s="23">
        <v>165285</v>
      </c>
      <c r="D139" s="21">
        <v>14239</v>
      </c>
      <c r="E139" s="21">
        <v>12230</v>
      </c>
      <c r="F139" s="22">
        <v>16677</v>
      </c>
      <c r="G139" s="22">
        <v>12078</v>
      </c>
      <c r="H139" s="22">
        <v>11806</v>
      </c>
      <c r="I139" s="22">
        <v>12961</v>
      </c>
      <c r="J139" s="22">
        <v>12714</v>
      </c>
      <c r="K139" s="22">
        <v>12136</v>
      </c>
      <c r="L139" s="22">
        <v>8268</v>
      </c>
      <c r="M139" s="22">
        <v>9907</v>
      </c>
      <c r="N139" s="22">
        <v>10815</v>
      </c>
      <c r="O139" s="22">
        <v>31454</v>
      </c>
    </row>
    <row r="140" spans="1:15" x14ac:dyDescent="0.25">
      <c r="A140" s="18" t="s">
        <v>22</v>
      </c>
      <c r="B140" s="19" t="s">
        <v>144</v>
      </c>
      <c r="C140" s="23">
        <v>23676</v>
      </c>
      <c r="D140" s="21">
        <v>3909</v>
      </c>
      <c r="E140" s="21">
        <v>2064</v>
      </c>
      <c r="F140" s="22">
        <v>2972</v>
      </c>
      <c r="G140" s="22">
        <v>9124</v>
      </c>
      <c r="H140" s="22">
        <v>1088</v>
      </c>
      <c r="I140" s="22">
        <v>419</v>
      </c>
      <c r="J140" s="22">
        <v>251</v>
      </c>
      <c r="K140" s="22">
        <v>628</v>
      </c>
      <c r="L140" s="22">
        <v>1423</v>
      </c>
      <c r="M140" s="22">
        <v>753</v>
      </c>
      <c r="N140" s="22">
        <v>460</v>
      </c>
      <c r="O140" s="22">
        <v>585</v>
      </c>
    </row>
    <row r="141" spans="1:15" x14ac:dyDescent="0.25">
      <c r="A141" s="18" t="s">
        <v>22</v>
      </c>
      <c r="B141" s="19" t="s">
        <v>145</v>
      </c>
      <c r="C141" s="23">
        <v>62999</v>
      </c>
      <c r="D141" s="21">
        <v>4376</v>
      </c>
      <c r="E141" s="21">
        <v>7218</v>
      </c>
      <c r="F141" s="22">
        <v>13461</v>
      </c>
      <c r="G141" s="22">
        <v>6633</v>
      </c>
      <c r="H141" s="22">
        <v>3902</v>
      </c>
      <c r="I141" s="22">
        <v>3512</v>
      </c>
      <c r="J141" s="22">
        <v>8389</v>
      </c>
      <c r="K141" s="22">
        <v>2536</v>
      </c>
      <c r="L141" s="22">
        <v>2731</v>
      </c>
      <c r="M141" s="22">
        <v>2829</v>
      </c>
      <c r="N141" s="22">
        <v>4097</v>
      </c>
      <c r="O141" s="22">
        <v>3315</v>
      </c>
    </row>
    <row r="142" spans="1:15" x14ac:dyDescent="0.25">
      <c r="A142" s="18" t="s">
        <v>22</v>
      </c>
      <c r="B142" s="19" t="s">
        <v>146</v>
      </c>
      <c r="C142" s="31">
        <f>C143+C144+C145</f>
        <v>757272</v>
      </c>
      <c r="D142" s="32">
        <f t="shared" ref="D142:O142" si="27">D143+D144+D145</f>
        <v>20296</v>
      </c>
      <c r="E142" s="32">
        <f t="shared" si="27"/>
        <v>74466</v>
      </c>
      <c r="F142" s="32">
        <f t="shared" si="27"/>
        <v>60125</v>
      </c>
      <c r="G142" s="32">
        <f t="shared" si="27"/>
        <v>57447</v>
      </c>
      <c r="H142" s="32">
        <f t="shared" si="27"/>
        <v>44297</v>
      </c>
      <c r="I142" s="32">
        <f t="shared" si="27"/>
        <v>43030</v>
      </c>
      <c r="J142" s="32">
        <f t="shared" si="27"/>
        <v>37223</v>
      </c>
      <c r="K142" s="32">
        <f t="shared" si="27"/>
        <v>40383</v>
      </c>
      <c r="L142" s="32">
        <f t="shared" si="27"/>
        <v>54273</v>
      </c>
      <c r="M142" s="32">
        <f t="shared" si="27"/>
        <v>70313</v>
      </c>
      <c r="N142" s="32">
        <f t="shared" si="27"/>
        <v>71445</v>
      </c>
      <c r="O142" s="32">
        <f t="shared" si="27"/>
        <v>183974</v>
      </c>
    </row>
    <row r="143" spans="1:15" ht="38.25" x14ac:dyDescent="0.25">
      <c r="A143" s="18"/>
      <c r="B143" s="24" t="s">
        <v>147</v>
      </c>
      <c r="C143" s="23">
        <v>746824</v>
      </c>
      <c r="D143" s="33">
        <v>17787</v>
      </c>
      <c r="E143" s="33">
        <v>74466</v>
      </c>
      <c r="F143" s="34">
        <v>60125</v>
      </c>
      <c r="G143" s="34">
        <v>57447</v>
      </c>
      <c r="H143" s="34">
        <v>37567</v>
      </c>
      <c r="I143" s="34">
        <v>43030</v>
      </c>
      <c r="J143" s="34">
        <v>37223</v>
      </c>
      <c r="K143" s="34">
        <v>40383</v>
      </c>
      <c r="L143" s="34">
        <v>53064</v>
      </c>
      <c r="M143" s="34">
        <v>70313</v>
      </c>
      <c r="N143" s="34">
        <v>71445</v>
      </c>
      <c r="O143" s="34">
        <v>183974</v>
      </c>
    </row>
    <row r="144" spans="1:15" ht="38.25" x14ac:dyDescent="0.25">
      <c r="A144" s="18"/>
      <c r="B144" s="35" t="s">
        <v>148</v>
      </c>
      <c r="C144" s="23">
        <v>1209</v>
      </c>
      <c r="D144" s="33">
        <v>0</v>
      </c>
      <c r="E144" s="33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1209</v>
      </c>
      <c r="M144" s="34">
        <v>0</v>
      </c>
      <c r="N144" s="34">
        <v>0</v>
      </c>
      <c r="O144" s="34">
        <v>0</v>
      </c>
    </row>
    <row r="145" spans="1:15" x14ac:dyDescent="0.25">
      <c r="A145" s="18"/>
      <c r="B145" s="36" t="s">
        <v>149</v>
      </c>
      <c r="C145" s="23">
        <v>9239</v>
      </c>
      <c r="D145" s="33">
        <v>2509</v>
      </c>
      <c r="E145" s="33">
        <v>0</v>
      </c>
      <c r="F145" s="34">
        <v>0</v>
      </c>
      <c r="G145" s="34">
        <v>0</v>
      </c>
      <c r="H145" s="34">
        <v>6730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</row>
    <row r="146" spans="1:15" x14ac:dyDescent="0.25">
      <c r="A146" s="18"/>
      <c r="B146" s="37" t="s">
        <v>150</v>
      </c>
      <c r="C146" s="20">
        <v>10000</v>
      </c>
      <c r="D146" s="21">
        <v>850</v>
      </c>
      <c r="E146" s="21">
        <v>850</v>
      </c>
      <c r="F146" s="21">
        <v>850</v>
      </c>
      <c r="G146" s="21">
        <v>850</v>
      </c>
      <c r="H146" s="21">
        <v>850</v>
      </c>
      <c r="I146" s="21">
        <v>850</v>
      </c>
      <c r="J146" s="21">
        <v>850</v>
      </c>
      <c r="K146" s="21">
        <v>850</v>
      </c>
      <c r="L146" s="21">
        <v>800</v>
      </c>
      <c r="M146" s="21">
        <v>800</v>
      </c>
      <c r="N146" s="21">
        <v>800</v>
      </c>
      <c r="O146" s="21">
        <v>800</v>
      </c>
    </row>
    <row r="147" spans="1:15" x14ac:dyDescent="0.25">
      <c r="A147" s="18"/>
      <c r="B147" s="37" t="s">
        <v>151</v>
      </c>
      <c r="C147" s="20">
        <v>4000</v>
      </c>
      <c r="D147" s="21">
        <v>330</v>
      </c>
      <c r="E147" s="21">
        <v>330</v>
      </c>
      <c r="F147" s="21">
        <v>330</v>
      </c>
      <c r="G147" s="21">
        <v>330</v>
      </c>
      <c r="H147" s="21">
        <v>330</v>
      </c>
      <c r="I147" s="21">
        <v>330</v>
      </c>
      <c r="J147" s="21">
        <v>330</v>
      </c>
      <c r="K147" s="21">
        <v>330</v>
      </c>
      <c r="L147" s="21">
        <v>330</v>
      </c>
      <c r="M147" s="21">
        <v>330</v>
      </c>
      <c r="N147" s="21">
        <v>350</v>
      </c>
      <c r="O147" s="21">
        <v>350</v>
      </c>
    </row>
    <row r="148" spans="1:15" x14ac:dyDescent="0.25">
      <c r="A148" s="18"/>
      <c r="B148" s="37" t="s">
        <v>152</v>
      </c>
      <c r="C148" s="20">
        <v>15000</v>
      </c>
      <c r="D148" s="21">
        <v>1250</v>
      </c>
      <c r="E148" s="21">
        <v>1250</v>
      </c>
      <c r="F148" s="21">
        <v>1250</v>
      </c>
      <c r="G148" s="21">
        <v>1250</v>
      </c>
      <c r="H148" s="21">
        <v>1250</v>
      </c>
      <c r="I148" s="21">
        <v>1250</v>
      </c>
      <c r="J148" s="21">
        <v>1250</v>
      </c>
      <c r="K148" s="21">
        <v>1250</v>
      </c>
      <c r="L148" s="21">
        <v>1250</v>
      </c>
      <c r="M148" s="21">
        <v>1250</v>
      </c>
      <c r="N148" s="21">
        <v>1250</v>
      </c>
      <c r="O148" s="21">
        <v>1250</v>
      </c>
    </row>
    <row r="149" spans="1:15" ht="15.75" x14ac:dyDescent="0.25">
      <c r="A149" s="13">
        <v>4500</v>
      </c>
      <c r="B149" s="14" t="s">
        <v>153</v>
      </c>
      <c r="C149" s="15">
        <f>C150+C152+C154+C156</f>
        <v>6530</v>
      </c>
      <c r="D149" s="29">
        <f t="shared" ref="D149:O149" si="28">D150+D152+D154+D156</f>
        <v>1044</v>
      </c>
      <c r="E149" s="29">
        <f t="shared" si="28"/>
        <v>257</v>
      </c>
      <c r="F149" s="30">
        <f t="shared" si="28"/>
        <v>3</v>
      </c>
      <c r="G149" s="30">
        <f t="shared" si="28"/>
        <v>184</v>
      </c>
      <c r="H149" s="30">
        <f t="shared" si="28"/>
        <v>877</v>
      </c>
      <c r="I149" s="30">
        <f t="shared" si="28"/>
        <v>266</v>
      </c>
      <c r="J149" s="30">
        <f t="shared" si="28"/>
        <v>466</v>
      </c>
      <c r="K149" s="30">
        <f t="shared" si="28"/>
        <v>117</v>
      </c>
      <c r="L149" s="30">
        <f t="shared" si="28"/>
        <v>1040</v>
      </c>
      <c r="M149" s="30">
        <f t="shared" si="28"/>
        <v>1558</v>
      </c>
      <c r="N149" s="30">
        <f t="shared" si="28"/>
        <v>658</v>
      </c>
      <c r="O149" s="30">
        <f t="shared" si="28"/>
        <v>60</v>
      </c>
    </row>
    <row r="150" spans="1:15" ht="15.75" x14ac:dyDescent="0.25">
      <c r="A150" s="18">
        <v>4501</v>
      </c>
      <c r="B150" s="19" t="s">
        <v>29</v>
      </c>
      <c r="C150" s="15">
        <f>C151</f>
        <v>6494</v>
      </c>
      <c r="D150" s="29">
        <f t="shared" ref="D150:O150" si="29">D151</f>
        <v>1041</v>
      </c>
      <c r="E150" s="29">
        <f t="shared" si="29"/>
        <v>254</v>
      </c>
      <c r="F150" s="30">
        <f t="shared" si="29"/>
        <v>0</v>
      </c>
      <c r="G150" s="30">
        <f t="shared" si="29"/>
        <v>181</v>
      </c>
      <c r="H150" s="30">
        <f t="shared" si="29"/>
        <v>874</v>
      </c>
      <c r="I150" s="30">
        <f t="shared" si="29"/>
        <v>263</v>
      </c>
      <c r="J150" s="30">
        <f t="shared" si="29"/>
        <v>463</v>
      </c>
      <c r="K150" s="30">
        <f t="shared" si="29"/>
        <v>114</v>
      </c>
      <c r="L150" s="30">
        <f t="shared" si="29"/>
        <v>1037</v>
      </c>
      <c r="M150" s="22">
        <f t="shared" si="29"/>
        <v>1555</v>
      </c>
      <c r="N150" s="22">
        <f t="shared" si="29"/>
        <v>655</v>
      </c>
      <c r="O150" s="22">
        <f t="shared" si="29"/>
        <v>57</v>
      </c>
    </row>
    <row r="151" spans="1:15" x14ac:dyDescent="0.25">
      <c r="A151" s="18" t="s">
        <v>22</v>
      </c>
      <c r="B151" s="19" t="s">
        <v>154</v>
      </c>
      <c r="C151" s="23">
        <v>6494</v>
      </c>
      <c r="D151" s="29">
        <v>1041</v>
      </c>
      <c r="E151" s="29">
        <v>254</v>
      </c>
      <c r="F151" s="30">
        <v>0</v>
      </c>
      <c r="G151" s="30">
        <v>181</v>
      </c>
      <c r="H151" s="30">
        <v>874</v>
      </c>
      <c r="I151" s="30">
        <v>263</v>
      </c>
      <c r="J151" s="30">
        <v>463</v>
      </c>
      <c r="K151" s="30">
        <v>114</v>
      </c>
      <c r="L151" s="30">
        <v>1037</v>
      </c>
      <c r="M151" s="22">
        <v>1555</v>
      </c>
      <c r="N151" s="22">
        <v>655</v>
      </c>
      <c r="O151" s="22">
        <v>57</v>
      </c>
    </row>
    <row r="152" spans="1:15" x14ac:dyDescent="0.25">
      <c r="A152" s="18">
        <v>4502</v>
      </c>
      <c r="B152" s="19" t="s">
        <v>33</v>
      </c>
      <c r="C152" s="19">
        <f>+C153</f>
        <v>12</v>
      </c>
      <c r="D152" s="21">
        <v>1</v>
      </c>
      <c r="E152" s="21">
        <v>1</v>
      </c>
      <c r="F152" s="22">
        <v>1</v>
      </c>
      <c r="G152" s="22">
        <v>1</v>
      </c>
      <c r="H152" s="22">
        <v>1</v>
      </c>
      <c r="I152" s="22">
        <v>1</v>
      </c>
      <c r="J152" s="22">
        <v>1</v>
      </c>
      <c r="K152" s="22">
        <v>1</v>
      </c>
      <c r="L152" s="22">
        <v>1</v>
      </c>
      <c r="M152" s="22">
        <v>1</v>
      </c>
      <c r="N152" s="22">
        <v>1</v>
      </c>
      <c r="O152" s="22">
        <v>1</v>
      </c>
    </row>
    <row r="153" spans="1:15" x14ac:dyDescent="0.25">
      <c r="A153" s="18" t="s">
        <v>22</v>
      </c>
      <c r="B153" s="19" t="s">
        <v>155</v>
      </c>
      <c r="C153" s="24">
        <v>12</v>
      </c>
      <c r="D153" s="21">
        <v>1</v>
      </c>
      <c r="E153" s="21">
        <v>1</v>
      </c>
      <c r="F153" s="22">
        <v>1</v>
      </c>
      <c r="G153" s="22">
        <v>1</v>
      </c>
      <c r="H153" s="22">
        <v>1</v>
      </c>
      <c r="I153" s="22">
        <v>1</v>
      </c>
      <c r="J153" s="22">
        <v>1</v>
      </c>
      <c r="K153" s="22">
        <v>1</v>
      </c>
      <c r="L153" s="22">
        <v>1</v>
      </c>
      <c r="M153" s="22">
        <v>1</v>
      </c>
      <c r="N153" s="22">
        <v>1</v>
      </c>
      <c r="O153" s="22">
        <v>1</v>
      </c>
    </row>
    <row r="154" spans="1:15" x14ac:dyDescent="0.25">
      <c r="A154" s="18">
        <v>4503</v>
      </c>
      <c r="B154" s="19" t="s">
        <v>35</v>
      </c>
      <c r="C154" s="19">
        <f>+C155</f>
        <v>12</v>
      </c>
      <c r="D154" s="21">
        <v>1</v>
      </c>
      <c r="E154" s="21">
        <v>1</v>
      </c>
      <c r="F154" s="22">
        <v>1</v>
      </c>
      <c r="G154" s="22">
        <v>1</v>
      </c>
      <c r="H154" s="22">
        <v>1</v>
      </c>
      <c r="I154" s="22">
        <v>1</v>
      </c>
      <c r="J154" s="22">
        <v>1</v>
      </c>
      <c r="K154" s="22">
        <v>1</v>
      </c>
      <c r="L154" s="22">
        <v>1</v>
      </c>
      <c r="M154" s="22">
        <v>1</v>
      </c>
      <c r="N154" s="22">
        <v>1</v>
      </c>
      <c r="O154" s="22">
        <v>1</v>
      </c>
    </row>
    <row r="155" spans="1:15" x14ac:dyDescent="0.25">
      <c r="A155" s="18" t="s">
        <v>22</v>
      </c>
      <c r="B155" s="19" t="s">
        <v>156</v>
      </c>
      <c r="C155" s="24">
        <v>12</v>
      </c>
      <c r="D155" s="21">
        <v>1</v>
      </c>
      <c r="E155" s="21">
        <v>1</v>
      </c>
      <c r="F155" s="22">
        <v>1</v>
      </c>
      <c r="G155" s="22">
        <v>1</v>
      </c>
      <c r="H155" s="22">
        <v>1</v>
      </c>
      <c r="I155" s="22">
        <v>1</v>
      </c>
      <c r="J155" s="22">
        <v>1</v>
      </c>
      <c r="K155" s="22">
        <v>1</v>
      </c>
      <c r="L155" s="22">
        <v>1</v>
      </c>
      <c r="M155" s="22">
        <v>1</v>
      </c>
      <c r="N155" s="22">
        <v>1</v>
      </c>
      <c r="O155" s="22">
        <v>1</v>
      </c>
    </row>
    <row r="156" spans="1:15" x14ac:dyDescent="0.25">
      <c r="A156" s="18">
        <v>4504</v>
      </c>
      <c r="B156" s="19" t="s">
        <v>37</v>
      </c>
      <c r="C156" s="19">
        <f>+C157</f>
        <v>12</v>
      </c>
      <c r="D156" s="21">
        <v>1</v>
      </c>
      <c r="E156" s="21">
        <v>1</v>
      </c>
      <c r="F156" s="22">
        <v>1</v>
      </c>
      <c r="G156" s="22">
        <v>1</v>
      </c>
      <c r="H156" s="22">
        <v>1</v>
      </c>
      <c r="I156" s="22">
        <v>1</v>
      </c>
      <c r="J156" s="22">
        <v>1</v>
      </c>
      <c r="K156" s="22">
        <v>1</v>
      </c>
      <c r="L156" s="22">
        <v>1</v>
      </c>
      <c r="M156" s="22">
        <v>1</v>
      </c>
      <c r="N156" s="22">
        <v>1</v>
      </c>
      <c r="O156" s="22">
        <v>1</v>
      </c>
    </row>
    <row r="157" spans="1:15" x14ac:dyDescent="0.25">
      <c r="A157" s="18" t="s">
        <v>22</v>
      </c>
      <c r="B157" s="19" t="s">
        <v>157</v>
      </c>
      <c r="C157" s="24">
        <v>12</v>
      </c>
      <c r="D157" s="21">
        <v>1</v>
      </c>
      <c r="E157" s="21">
        <v>1</v>
      </c>
      <c r="F157" s="22">
        <v>1</v>
      </c>
      <c r="G157" s="22">
        <v>1</v>
      </c>
      <c r="H157" s="22">
        <v>1</v>
      </c>
      <c r="I157" s="22">
        <v>1</v>
      </c>
      <c r="J157" s="22">
        <v>1</v>
      </c>
      <c r="K157" s="22">
        <v>1</v>
      </c>
      <c r="L157" s="22">
        <v>1</v>
      </c>
      <c r="M157" s="22">
        <v>1</v>
      </c>
      <c r="N157" s="22">
        <v>1</v>
      </c>
      <c r="O157" s="22">
        <v>1</v>
      </c>
    </row>
    <row r="158" spans="1:15" ht="15.75" x14ac:dyDescent="0.25">
      <c r="A158" s="25">
        <v>5000</v>
      </c>
      <c r="B158" s="26" t="s">
        <v>158</v>
      </c>
      <c r="C158" s="27">
        <f>C159</f>
        <v>3942533</v>
      </c>
      <c r="D158" s="16">
        <f>D159</f>
        <v>153781</v>
      </c>
      <c r="E158" s="16">
        <f t="shared" ref="E158:O158" si="30">E159</f>
        <v>132594</v>
      </c>
      <c r="F158" s="16">
        <f t="shared" si="30"/>
        <v>478167</v>
      </c>
      <c r="G158" s="16">
        <f t="shared" si="30"/>
        <v>496629</v>
      </c>
      <c r="H158" s="16">
        <f t="shared" si="30"/>
        <v>391373</v>
      </c>
      <c r="I158" s="16">
        <f t="shared" si="30"/>
        <v>237522</v>
      </c>
      <c r="J158" s="16">
        <f t="shared" si="30"/>
        <v>598775</v>
      </c>
      <c r="K158" s="16">
        <f t="shared" si="30"/>
        <v>204730</v>
      </c>
      <c r="L158" s="16">
        <f t="shared" si="30"/>
        <v>287735</v>
      </c>
      <c r="M158" s="16">
        <f t="shared" si="30"/>
        <v>301535</v>
      </c>
      <c r="N158" s="16">
        <f t="shared" si="30"/>
        <v>204828</v>
      </c>
      <c r="O158" s="16">
        <f t="shared" si="30"/>
        <v>454864</v>
      </c>
    </row>
    <row r="159" spans="1:15" ht="15.75" x14ac:dyDescent="0.25">
      <c r="A159" s="13">
        <v>5100</v>
      </c>
      <c r="B159" s="14" t="s">
        <v>159</v>
      </c>
      <c r="C159" s="38">
        <f>C160+C161+C162+C164+C165+C166+C167+C168+C169</f>
        <v>3942533</v>
      </c>
      <c r="D159" s="16">
        <f>D161+D162+D164+D165+D166+D167+D168+D169+D160</f>
        <v>153781</v>
      </c>
      <c r="E159" s="16">
        <f t="shared" ref="E159:O159" si="31">E161+E162+E164+E165+E166+E167+E168+E169+E160</f>
        <v>132594</v>
      </c>
      <c r="F159" s="16">
        <f t="shared" si="31"/>
        <v>478167</v>
      </c>
      <c r="G159" s="16">
        <f t="shared" si="31"/>
        <v>496629</v>
      </c>
      <c r="H159" s="16">
        <f t="shared" si="31"/>
        <v>391373</v>
      </c>
      <c r="I159" s="16">
        <f t="shared" si="31"/>
        <v>237522</v>
      </c>
      <c r="J159" s="16">
        <f t="shared" si="31"/>
        <v>598775</v>
      </c>
      <c r="K159" s="16">
        <f t="shared" si="31"/>
        <v>204730</v>
      </c>
      <c r="L159" s="16">
        <f t="shared" si="31"/>
        <v>287735</v>
      </c>
      <c r="M159" s="16">
        <f t="shared" si="31"/>
        <v>301535</v>
      </c>
      <c r="N159" s="16">
        <f t="shared" si="31"/>
        <v>204828</v>
      </c>
      <c r="O159" s="16">
        <f t="shared" si="31"/>
        <v>454864</v>
      </c>
    </row>
    <row r="160" spans="1:15" ht="28.5" x14ac:dyDescent="0.25">
      <c r="A160" s="39">
        <v>5101</v>
      </c>
      <c r="B160" s="40" t="s">
        <v>160</v>
      </c>
      <c r="C160" s="20">
        <v>1789326</v>
      </c>
      <c r="D160" s="29">
        <v>78468</v>
      </c>
      <c r="E160" s="29">
        <v>61549</v>
      </c>
      <c r="F160" s="30">
        <v>138485</v>
      </c>
      <c r="G160" s="30">
        <v>351891</v>
      </c>
      <c r="H160" s="30">
        <v>220874</v>
      </c>
      <c r="I160" s="30">
        <v>99328</v>
      </c>
      <c r="J160" s="30">
        <v>199670</v>
      </c>
      <c r="K160" s="30">
        <v>77366</v>
      </c>
      <c r="L160" s="22">
        <v>180205</v>
      </c>
      <c r="M160" s="30">
        <v>108235</v>
      </c>
      <c r="N160" s="30">
        <v>124435</v>
      </c>
      <c r="O160" s="30">
        <v>148820</v>
      </c>
    </row>
    <row r="161" spans="1:15" ht="28.5" x14ac:dyDescent="0.25">
      <c r="A161" s="18">
        <v>5102</v>
      </c>
      <c r="B161" s="19" t="s">
        <v>161</v>
      </c>
      <c r="C161" s="20">
        <v>649912</v>
      </c>
      <c r="D161" s="29">
        <v>30857</v>
      </c>
      <c r="E161" s="29">
        <v>31616</v>
      </c>
      <c r="F161" s="30">
        <v>26509</v>
      </c>
      <c r="G161" s="30">
        <v>85703</v>
      </c>
      <c r="H161" s="30">
        <v>33853</v>
      </c>
      <c r="I161" s="30">
        <v>93745</v>
      </c>
      <c r="J161" s="30">
        <v>30594</v>
      </c>
      <c r="K161" s="30">
        <v>59438</v>
      </c>
      <c r="L161" s="30">
        <v>63621</v>
      </c>
      <c r="M161" s="22">
        <v>129285</v>
      </c>
      <c r="N161" s="22">
        <v>49807</v>
      </c>
      <c r="O161" s="22">
        <v>14884</v>
      </c>
    </row>
    <row r="162" spans="1:15" x14ac:dyDescent="0.25">
      <c r="A162" s="18">
        <v>5103</v>
      </c>
      <c r="B162" s="19" t="s">
        <v>162</v>
      </c>
      <c r="C162" s="20">
        <f>C163</f>
        <v>974287</v>
      </c>
      <c r="D162" s="21">
        <f t="shared" ref="D162:O162" si="32">D163</f>
        <v>23387</v>
      </c>
      <c r="E162" s="21">
        <f t="shared" si="32"/>
        <v>23052</v>
      </c>
      <c r="F162" s="22">
        <f t="shared" si="32"/>
        <v>250000</v>
      </c>
      <c r="G162" s="22">
        <f t="shared" si="32"/>
        <v>25236</v>
      </c>
      <c r="H162" s="22">
        <f t="shared" si="32"/>
        <v>19612</v>
      </c>
      <c r="I162" s="22">
        <f t="shared" si="32"/>
        <v>23087</v>
      </c>
      <c r="J162" s="22">
        <f t="shared" si="32"/>
        <v>298134</v>
      </c>
      <c r="K162" s="22">
        <f t="shared" si="32"/>
        <v>26010</v>
      </c>
      <c r="L162" s="22">
        <f t="shared" si="32"/>
        <v>16757</v>
      </c>
      <c r="M162" s="22">
        <f t="shared" si="32"/>
        <v>14009</v>
      </c>
      <c r="N162" s="22">
        <f t="shared" si="32"/>
        <v>5003</v>
      </c>
      <c r="O162" s="22">
        <f t="shared" si="32"/>
        <v>250000</v>
      </c>
    </row>
    <row r="163" spans="1:15" x14ac:dyDescent="0.25">
      <c r="A163" s="18" t="s">
        <v>22</v>
      </c>
      <c r="B163" s="19" t="s">
        <v>163</v>
      </c>
      <c r="C163" s="23">
        <v>974287</v>
      </c>
      <c r="D163" s="29">
        <v>23387</v>
      </c>
      <c r="E163" s="29">
        <v>23052</v>
      </c>
      <c r="F163" s="30">
        <v>250000</v>
      </c>
      <c r="G163" s="30">
        <v>25236</v>
      </c>
      <c r="H163" s="30">
        <v>19612</v>
      </c>
      <c r="I163" s="30">
        <v>23087</v>
      </c>
      <c r="J163" s="30">
        <v>298134</v>
      </c>
      <c r="K163" s="30">
        <v>26010</v>
      </c>
      <c r="L163" s="41">
        <v>16757</v>
      </c>
      <c r="M163" s="22">
        <v>14009</v>
      </c>
      <c r="N163" s="22">
        <v>5003</v>
      </c>
      <c r="O163" s="22">
        <v>250000</v>
      </c>
    </row>
    <row r="164" spans="1:15" x14ac:dyDescent="0.25">
      <c r="A164" s="42">
        <v>5107</v>
      </c>
      <c r="B164" s="43" t="s">
        <v>164</v>
      </c>
      <c r="C164" s="20">
        <v>12</v>
      </c>
      <c r="D164" s="21">
        <v>1</v>
      </c>
      <c r="E164" s="21">
        <v>1</v>
      </c>
      <c r="F164" s="22">
        <v>1</v>
      </c>
      <c r="G164" s="22">
        <v>1</v>
      </c>
      <c r="H164" s="22">
        <v>1</v>
      </c>
      <c r="I164" s="22">
        <v>1</v>
      </c>
      <c r="J164" s="22">
        <v>1</v>
      </c>
      <c r="K164" s="22">
        <v>1</v>
      </c>
      <c r="L164" s="22">
        <v>1</v>
      </c>
      <c r="M164" s="22">
        <v>1</v>
      </c>
      <c r="N164" s="22">
        <v>1</v>
      </c>
      <c r="O164" s="22">
        <v>1</v>
      </c>
    </row>
    <row r="165" spans="1:15" x14ac:dyDescent="0.25">
      <c r="A165" s="42">
        <v>5108</v>
      </c>
      <c r="B165" s="43" t="s">
        <v>165</v>
      </c>
      <c r="C165" s="20">
        <v>12</v>
      </c>
      <c r="D165" s="21">
        <v>1</v>
      </c>
      <c r="E165" s="21">
        <v>1</v>
      </c>
      <c r="F165" s="22">
        <v>1</v>
      </c>
      <c r="G165" s="22">
        <v>1</v>
      </c>
      <c r="H165" s="22">
        <v>1</v>
      </c>
      <c r="I165" s="22">
        <v>1</v>
      </c>
      <c r="J165" s="22">
        <v>1</v>
      </c>
      <c r="K165" s="22">
        <v>1</v>
      </c>
      <c r="L165" s="22">
        <v>1</v>
      </c>
      <c r="M165" s="22">
        <v>1</v>
      </c>
      <c r="N165" s="22">
        <v>1</v>
      </c>
      <c r="O165" s="22">
        <v>1</v>
      </c>
    </row>
    <row r="166" spans="1:15" x14ac:dyDescent="0.25">
      <c r="A166" s="42">
        <v>5111</v>
      </c>
      <c r="B166" s="43" t="s">
        <v>166</v>
      </c>
      <c r="C166" s="20">
        <v>12</v>
      </c>
      <c r="D166" s="21">
        <v>1</v>
      </c>
      <c r="E166" s="21">
        <v>1</v>
      </c>
      <c r="F166" s="22">
        <v>1</v>
      </c>
      <c r="G166" s="22">
        <v>1</v>
      </c>
      <c r="H166" s="22">
        <v>1</v>
      </c>
      <c r="I166" s="22">
        <v>1</v>
      </c>
      <c r="J166" s="22">
        <v>1</v>
      </c>
      <c r="K166" s="22">
        <v>1</v>
      </c>
      <c r="L166" s="22">
        <v>1</v>
      </c>
      <c r="M166" s="22">
        <v>1</v>
      </c>
      <c r="N166" s="22">
        <v>1</v>
      </c>
      <c r="O166" s="22">
        <v>1</v>
      </c>
    </row>
    <row r="167" spans="1:15" x14ac:dyDescent="0.25">
      <c r="A167" s="42">
        <v>5112</v>
      </c>
      <c r="B167" s="43" t="s">
        <v>167</v>
      </c>
      <c r="C167" s="20">
        <v>250</v>
      </c>
      <c r="D167" s="29">
        <v>30</v>
      </c>
      <c r="E167" s="29">
        <v>30</v>
      </c>
      <c r="F167" s="30">
        <v>10</v>
      </c>
      <c r="G167" s="30">
        <v>30</v>
      </c>
      <c r="H167" s="30">
        <v>30</v>
      </c>
      <c r="I167" s="30">
        <v>10</v>
      </c>
      <c r="J167" s="30">
        <v>30</v>
      </c>
      <c r="K167" s="30">
        <v>20</v>
      </c>
      <c r="L167" s="22">
        <v>10</v>
      </c>
      <c r="M167" s="22">
        <v>20</v>
      </c>
      <c r="N167" s="22">
        <v>20</v>
      </c>
      <c r="O167" s="22">
        <v>10</v>
      </c>
    </row>
    <row r="168" spans="1:15" x14ac:dyDescent="0.25">
      <c r="A168" s="42">
        <v>5113</v>
      </c>
      <c r="B168" s="43" t="s">
        <v>168</v>
      </c>
      <c r="C168" s="20">
        <v>404705</v>
      </c>
      <c r="D168" s="29">
        <v>14660</v>
      </c>
      <c r="E168" s="29">
        <v>11280</v>
      </c>
      <c r="F168" s="30">
        <v>44572</v>
      </c>
      <c r="G168" s="30">
        <v>27487</v>
      </c>
      <c r="H168" s="30">
        <v>104729</v>
      </c>
      <c r="I168" s="30">
        <v>17130</v>
      </c>
      <c r="J168" s="30">
        <v>43795</v>
      </c>
      <c r="K168" s="30">
        <v>33563</v>
      </c>
      <c r="L168" s="22">
        <v>9748</v>
      </c>
      <c r="M168" s="22">
        <v>38121</v>
      </c>
      <c r="N168" s="22">
        <v>23485</v>
      </c>
      <c r="O168" s="22">
        <v>36135</v>
      </c>
    </row>
    <row r="169" spans="1:15" x14ac:dyDescent="0.25">
      <c r="A169" s="42">
        <v>5114</v>
      </c>
      <c r="B169" s="43" t="s">
        <v>169</v>
      </c>
      <c r="C169" s="20">
        <f>SUM(C170:C179)</f>
        <v>124017</v>
      </c>
      <c r="D169" s="21">
        <f t="shared" ref="D169:O169" si="33">SUM(D170:D179)</f>
        <v>6376</v>
      </c>
      <c r="E169" s="21">
        <f t="shared" si="33"/>
        <v>5064</v>
      </c>
      <c r="F169" s="22">
        <f t="shared" si="33"/>
        <v>18588</v>
      </c>
      <c r="G169" s="22">
        <f t="shared" si="33"/>
        <v>6279</v>
      </c>
      <c r="H169" s="22">
        <f t="shared" si="33"/>
        <v>12272</v>
      </c>
      <c r="I169" s="22">
        <f t="shared" si="33"/>
        <v>4219</v>
      </c>
      <c r="J169" s="22">
        <f t="shared" si="33"/>
        <v>26549</v>
      </c>
      <c r="K169" s="22">
        <f t="shared" si="33"/>
        <v>8330</v>
      </c>
      <c r="L169" s="22">
        <f t="shared" si="33"/>
        <v>17391</v>
      </c>
      <c r="M169" s="22">
        <f t="shared" si="33"/>
        <v>11862</v>
      </c>
      <c r="N169" s="22">
        <f t="shared" si="33"/>
        <v>2075</v>
      </c>
      <c r="O169" s="22">
        <f t="shared" si="33"/>
        <v>5012</v>
      </c>
    </row>
    <row r="170" spans="1:15" ht="25.5" x14ac:dyDescent="0.25">
      <c r="A170" s="44"/>
      <c r="B170" s="45" t="s">
        <v>170</v>
      </c>
      <c r="C170" s="23">
        <v>117626</v>
      </c>
      <c r="D170" s="29">
        <v>5668</v>
      </c>
      <c r="E170" s="29">
        <v>4043</v>
      </c>
      <c r="F170" s="30">
        <v>18114</v>
      </c>
      <c r="G170" s="30">
        <v>6273</v>
      </c>
      <c r="H170" s="30">
        <v>11251</v>
      </c>
      <c r="I170" s="30">
        <v>3511</v>
      </c>
      <c r="J170" s="30">
        <v>25529</v>
      </c>
      <c r="K170" s="30">
        <v>8324</v>
      </c>
      <c r="L170" s="22">
        <v>17151</v>
      </c>
      <c r="M170" s="22">
        <v>11154</v>
      </c>
      <c r="N170" s="22">
        <v>2069</v>
      </c>
      <c r="O170" s="22">
        <v>4539</v>
      </c>
    </row>
    <row r="171" spans="1:15" x14ac:dyDescent="0.25">
      <c r="A171" s="44"/>
      <c r="B171" s="45" t="s">
        <v>171</v>
      </c>
      <c r="C171" s="23">
        <v>1169</v>
      </c>
      <c r="D171" s="29">
        <v>0</v>
      </c>
      <c r="E171" s="29">
        <v>0</v>
      </c>
      <c r="F171" s="30">
        <v>0</v>
      </c>
      <c r="G171" s="30">
        <v>0</v>
      </c>
      <c r="H171" s="30">
        <v>0</v>
      </c>
      <c r="I171" s="30">
        <v>468</v>
      </c>
      <c r="J171" s="30">
        <v>234</v>
      </c>
      <c r="K171" s="30">
        <v>0</v>
      </c>
      <c r="L171" s="22">
        <v>0</v>
      </c>
      <c r="M171" s="22">
        <v>234</v>
      </c>
      <c r="N171" s="22">
        <v>0</v>
      </c>
      <c r="O171" s="22">
        <v>233</v>
      </c>
    </row>
    <row r="172" spans="1:15" x14ac:dyDescent="0.25">
      <c r="A172" s="44"/>
      <c r="B172" s="45" t="s">
        <v>172</v>
      </c>
      <c r="C172" s="23">
        <v>2342</v>
      </c>
      <c r="D172" s="29">
        <v>0</v>
      </c>
      <c r="E172" s="29">
        <v>781</v>
      </c>
      <c r="F172" s="30">
        <v>0</v>
      </c>
      <c r="G172" s="30">
        <v>0</v>
      </c>
      <c r="H172" s="30">
        <v>781</v>
      </c>
      <c r="I172" s="30">
        <v>0</v>
      </c>
      <c r="J172" s="30">
        <v>780</v>
      </c>
      <c r="K172" s="30">
        <v>0</v>
      </c>
      <c r="L172" s="22">
        <v>0</v>
      </c>
      <c r="M172" s="22">
        <v>0</v>
      </c>
      <c r="N172" s="22">
        <v>0</v>
      </c>
      <c r="O172" s="22">
        <v>0</v>
      </c>
    </row>
    <row r="173" spans="1:15" x14ac:dyDescent="0.25">
      <c r="A173" s="44"/>
      <c r="B173" s="45" t="s">
        <v>173</v>
      </c>
      <c r="C173" s="23">
        <v>2808</v>
      </c>
      <c r="D173" s="29">
        <v>702</v>
      </c>
      <c r="E173" s="29">
        <v>234</v>
      </c>
      <c r="F173" s="30">
        <v>468</v>
      </c>
      <c r="G173" s="30">
        <v>0</v>
      </c>
      <c r="H173" s="30">
        <v>234</v>
      </c>
      <c r="I173" s="30">
        <v>234</v>
      </c>
      <c r="J173" s="30">
        <v>0</v>
      </c>
      <c r="K173" s="30">
        <v>0</v>
      </c>
      <c r="L173" s="22">
        <v>234</v>
      </c>
      <c r="M173" s="22">
        <v>468</v>
      </c>
      <c r="N173" s="22">
        <v>0</v>
      </c>
      <c r="O173" s="22">
        <v>234</v>
      </c>
    </row>
    <row r="174" spans="1:15" x14ac:dyDescent="0.25">
      <c r="A174" s="44"/>
      <c r="B174" s="45" t="s">
        <v>174</v>
      </c>
      <c r="C174" s="23">
        <v>12</v>
      </c>
      <c r="D174" s="21">
        <v>1</v>
      </c>
      <c r="E174" s="21">
        <v>1</v>
      </c>
      <c r="F174" s="22">
        <v>1</v>
      </c>
      <c r="G174" s="22">
        <v>1</v>
      </c>
      <c r="H174" s="22">
        <v>1</v>
      </c>
      <c r="I174" s="22">
        <v>1</v>
      </c>
      <c r="J174" s="22">
        <v>1</v>
      </c>
      <c r="K174" s="22">
        <v>1</v>
      </c>
      <c r="L174" s="22">
        <v>1</v>
      </c>
      <c r="M174" s="22">
        <v>1</v>
      </c>
      <c r="N174" s="22">
        <v>1</v>
      </c>
      <c r="O174" s="22">
        <v>1</v>
      </c>
    </row>
    <row r="175" spans="1:15" x14ac:dyDescent="0.25">
      <c r="A175" s="44"/>
      <c r="B175" s="45" t="s">
        <v>175</v>
      </c>
      <c r="C175" s="23">
        <v>12</v>
      </c>
      <c r="D175" s="21">
        <v>1</v>
      </c>
      <c r="E175" s="21">
        <v>1</v>
      </c>
      <c r="F175" s="22">
        <v>1</v>
      </c>
      <c r="G175" s="22">
        <v>1</v>
      </c>
      <c r="H175" s="22">
        <v>1</v>
      </c>
      <c r="I175" s="22">
        <v>1</v>
      </c>
      <c r="J175" s="22">
        <v>1</v>
      </c>
      <c r="K175" s="22">
        <v>1</v>
      </c>
      <c r="L175" s="22">
        <v>1</v>
      </c>
      <c r="M175" s="22">
        <v>1</v>
      </c>
      <c r="N175" s="22">
        <v>1</v>
      </c>
      <c r="O175" s="22">
        <v>1</v>
      </c>
    </row>
    <row r="176" spans="1:15" x14ac:dyDescent="0.25">
      <c r="A176" s="44"/>
      <c r="B176" s="45" t="s">
        <v>176</v>
      </c>
      <c r="C176" s="23">
        <v>12</v>
      </c>
      <c r="D176" s="21">
        <v>1</v>
      </c>
      <c r="E176" s="21">
        <v>1</v>
      </c>
      <c r="F176" s="22">
        <v>1</v>
      </c>
      <c r="G176" s="22">
        <v>1</v>
      </c>
      <c r="H176" s="22">
        <v>1</v>
      </c>
      <c r="I176" s="22">
        <v>1</v>
      </c>
      <c r="J176" s="22">
        <v>1</v>
      </c>
      <c r="K176" s="22">
        <v>1</v>
      </c>
      <c r="L176" s="22">
        <v>1</v>
      </c>
      <c r="M176" s="22">
        <v>1</v>
      </c>
      <c r="N176" s="22">
        <v>1</v>
      </c>
      <c r="O176" s="22">
        <v>1</v>
      </c>
    </row>
    <row r="177" spans="1:15" x14ac:dyDescent="0.25">
      <c r="A177" s="44"/>
      <c r="B177" s="45" t="s">
        <v>177</v>
      </c>
      <c r="C177" s="23">
        <v>12</v>
      </c>
      <c r="D177" s="21">
        <v>1</v>
      </c>
      <c r="E177" s="21">
        <v>1</v>
      </c>
      <c r="F177" s="22">
        <v>1</v>
      </c>
      <c r="G177" s="22">
        <v>1</v>
      </c>
      <c r="H177" s="22">
        <v>1</v>
      </c>
      <c r="I177" s="22">
        <v>1</v>
      </c>
      <c r="J177" s="22">
        <v>1</v>
      </c>
      <c r="K177" s="22">
        <v>1</v>
      </c>
      <c r="L177" s="22">
        <v>1</v>
      </c>
      <c r="M177" s="22">
        <v>1</v>
      </c>
      <c r="N177" s="22">
        <v>1</v>
      </c>
      <c r="O177" s="22">
        <v>1</v>
      </c>
    </row>
    <row r="178" spans="1:15" x14ac:dyDescent="0.25">
      <c r="A178" s="44"/>
      <c r="B178" s="45" t="s">
        <v>178</v>
      </c>
      <c r="C178" s="23">
        <v>12</v>
      </c>
      <c r="D178" s="21">
        <v>1</v>
      </c>
      <c r="E178" s="21">
        <v>1</v>
      </c>
      <c r="F178" s="22">
        <v>1</v>
      </c>
      <c r="G178" s="22">
        <v>1</v>
      </c>
      <c r="H178" s="22">
        <v>1</v>
      </c>
      <c r="I178" s="22">
        <v>1</v>
      </c>
      <c r="J178" s="22">
        <v>1</v>
      </c>
      <c r="K178" s="22">
        <v>1</v>
      </c>
      <c r="L178" s="22">
        <v>1</v>
      </c>
      <c r="M178" s="22">
        <v>1</v>
      </c>
      <c r="N178" s="22">
        <v>1</v>
      </c>
      <c r="O178" s="22">
        <v>1</v>
      </c>
    </row>
    <row r="179" spans="1:15" x14ac:dyDescent="0.25">
      <c r="A179" s="44"/>
      <c r="B179" s="45" t="s">
        <v>179</v>
      </c>
      <c r="C179" s="23">
        <v>12</v>
      </c>
      <c r="D179" s="21">
        <v>1</v>
      </c>
      <c r="E179" s="21">
        <v>1</v>
      </c>
      <c r="F179" s="22">
        <v>1</v>
      </c>
      <c r="G179" s="22">
        <v>1</v>
      </c>
      <c r="H179" s="22">
        <v>1</v>
      </c>
      <c r="I179" s="22">
        <v>1</v>
      </c>
      <c r="J179" s="22">
        <v>1</v>
      </c>
      <c r="K179" s="22">
        <v>1</v>
      </c>
      <c r="L179" s="22">
        <v>1</v>
      </c>
      <c r="M179" s="22">
        <v>1</v>
      </c>
      <c r="N179" s="22">
        <v>1</v>
      </c>
      <c r="O179" s="22">
        <v>1</v>
      </c>
    </row>
    <row r="180" spans="1:15" ht="15.75" x14ac:dyDescent="0.25">
      <c r="A180" s="25">
        <v>6000</v>
      </c>
      <c r="B180" s="26" t="s">
        <v>180</v>
      </c>
      <c r="C180" s="27">
        <f>C181+C203</f>
        <v>11879168</v>
      </c>
      <c r="D180" s="16">
        <f t="shared" ref="D180:O180" si="34">D181+D203</f>
        <v>2040678</v>
      </c>
      <c r="E180" s="16">
        <f t="shared" si="34"/>
        <v>1046677</v>
      </c>
      <c r="F180" s="17">
        <f t="shared" si="34"/>
        <v>2983564</v>
      </c>
      <c r="G180" s="17">
        <f t="shared" si="34"/>
        <v>761161</v>
      </c>
      <c r="H180" s="17">
        <f t="shared" si="34"/>
        <v>922248</v>
      </c>
      <c r="I180" s="17">
        <f t="shared" si="34"/>
        <v>476670</v>
      </c>
      <c r="J180" s="17">
        <f t="shared" si="34"/>
        <v>620185</v>
      </c>
      <c r="K180" s="17">
        <f t="shared" si="34"/>
        <v>514664</v>
      </c>
      <c r="L180" s="17">
        <f t="shared" si="34"/>
        <v>662488</v>
      </c>
      <c r="M180" s="17">
        <f t="shared" si="34"/>
        <v>424396</v>
      </c>
      <c r="N180" s="17">
        <f t="shared" si="34"/>
        <v>698948</v>
      </c>
      <c r="O180" s="17">
        <f t="shared" si="34"/>
        <v>727489</v>
      </c>
    </row>
    <row r="181" spans="1:15" ht="15.75" x14ac:dyDescent="0.25">
      <c r="A181" s="13">
        <v>6100</v>
      </c>
      <c r="B181" s="14" t="s">
        <v>181</v>
      </c>
      <c r="C181" s="15">
        <f>+C182+C188+C189+C192+C193+C194+C195+C196+C197+C198+C199</f>
        <v>11879156</v>
      </c>
      <c r="D181" s="16">
        <f t="shared" ref="D181:O181" si="35">D182+D188+D189+D192+D193+D194+D195+D196+D197+D198+D199</f>
        <v>2040677</v>
      </c>
      <c r="E181" s="16">
        <f t="shared" si="35"/>
        <v>1046676</v>
      </c>
      <c r="F181" s="17">
        <f t="shared" si="35"/>
        <v>2983563</v>
      </c>
      <c r="G181" s="17">
        <f t="shared" si="35"/>
        <v>761160</v>
      </c>
      <c r="H181" s="17">
        <f t="shared" si="35"/>
        <v>922247</v>
      </c>
      <c r="I181" s="17">
        <f t="shared" si="35"/>
        <v>476669</v>
      </c>
      <c r="J181" s="17">
        <f t="shared" si="35"/>
        <v>620184</v>
      </c>
      <c r="K181" s="17">
        <f t="shared" si="35"/>
        <v>514663</v>
      </c>
      <c r="L181" s="17">
        <f t="shared" si="35"/>
        <v>662487</v>
      </c>
      <c r="M181" s="17">
        <f t="shared" si="35"/>
        <v>424395</v>
      </c>
      <c r="N181" s="17">
        <f t="shared" si="35"/>
        <v>698947</v>
      </c>
      <c r="O181" s="17">
        <f t="shared" si="35"/>
        <v>727488</v>
      </c>
    </row>
    <row r="182" spans="1:15" x14ac:dyDescent="0.25">
      <c r="A182" s="18">
        <v>6101</v>
      </c>
      <c r="B182" s="19" t="s">
        <v>33</v>
      </c>
      <c r="C182" s="20">
        <f>SUM(C183:C187)</f>
        <v>2046174</v>
      </c>
      <c r="D182" s="21">
        <f t="shared" ref="D182:O182" si="36">SUM(D183:D187)</f>
        <v>147261</v>
      </c>
      <c r="E182" s="21">
        <f t="shared" si="36"/>
        <v>115506</v>
      </c>
      <c r="F182" s="22">
        <f t="shared" si="36"/>
        <v>160269</v>
      </c>
      <c r="G182" s="22">
        <f t="shared" si="36"/>
        <v>242776</v>
      </c>
      <c r="H182" s="22">
        <f t="shared" si="36"/>
        <v>133108</v>
      </c>
      <c r="I182" s="22">
        <f t="shared" si="36"/>
        <v>128373</v>
      </c>
      <c r="J182" s="22">
        <f t="shared" si="36"/>
        <v>121031</v>
      </c>
      <c r="K182" s="22">
        <f t="shared" si="36"/>
        <v>101484</v>
      </c>
      <c r="L182" s="22">
        <f t="shared" si="36"/>
        <v>105728</v>
      </c>
      <c r="M182" s="22">
        <f t="shared" si="36"/>
        <v>168988</v>
      </c>
      <c r="N182" s="22">
        <f t="shared" si="36"/>
        <v>196871</v>
      </c>
      <c r="O182" s="22">
        <f t="shared" si="36"/>
        <v>424779</v>
      </c>
    </row>
    <row r="183" spans="1:15" x14ac:dyDescent="0.25">
      <c r="A183" s="18"/>
      <c r="B183" s="36" t="s">
        <v>182</v>
      </c>
      <c r="C183" s="23">
        <v>387758</v>
      </c>
      <c r="D183" s="29">
        <v>16065</v>
      </c>
      <c r="E183" s="29">
        <v>14691</v>
      </c>
      <c r="F183" s="30">
        <v>8320</v>
      </c>
      <c r="G183" s="30">
        <v>10692</v>
      </c>
      <c r="H183" s="30">
        <v>15836</v>
      </c>
      <c r="I183" s="30">
        <v>12866</v>
      </c>
      <c r="J183" s="30">
        <v>18758</v>
      </c>
      <c r="K183" s="30">
        <v>6923</v>
      </c>
      <c r="L183" s="22">
        <v>16820</v>
      </c>
      <c r="M183" s="22">
        <v>24010</v>
      </c>
      <c r="N183" s="22">
        <v>30378</v>
      </c>
      <c r="O183" s="22">
        <v>212399</v>
      </c>
    </row>
    <row r="184" spans="1:15" x14ac:dyDescent="0.25">
      <c r="A184" s="18"/>
      <c r="B184" s="36" t="s">
        <v>183</v>
      </c>
      <c r="C184" s="23">
        <v>1607305</v>
      </c>
      <c r="D184" s="29">
        <v>131196</v>
      </c>
      <c r="E184" s="29">
        <v>100670</v>
      </c>
      <c r="F184" s="30">
        <v>151949</v>
      </c>
      <c r="G184" s="30">
        <v>232084</v>
      </c>
      <c r="H184" s="30">
        <v>117272</v>
      </c>
      <c r="I184" s="30">
        <v>115507</v>
      </c>
      <c r="J184" s="30">
        <v>102273</v>
      </c>
      <c r="K184" s="30">
        <v>94561</v>
      </c>
      <c r="L184" s="22">
        <v>88908</v>
      </c>
      <c r="M184" s="22">
        <v>144978</v>
      </c>
      <c r="N184" s="22">
        <v>166493</v>
      </c>
      <c r="O184" s="22">
        <v>161414</v>
      </c>
    </row>
    <row r="185" spans="1:15" x14ac:dyDescent="0.25">
      <c r="A185" s="18"/>
      <c r="B185" s="36" t="s">
        <v>184</v>
      </c>
      <c r="C185" s="23">
        <v>50966</v>
      </c>
      <c r="D185" s="29">
        <v>0</v>
      </c>
      <c r="E185" s="29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22">
        <v>0</v>
      </c>
      <c r="M185" s="22">
        <v>0</v>
      </c>
      <c r="N185" s="22">
        <v>0</v>
      </c>
      <c r="O185" s="22">
        <v>50966</v>
      </c>
    </row>
    <row r="186" spans="1:15" x14ac:dyDescent="0.25">
      <c r="A186" s="18"/>
      <c r="B186" s="36" t="s">
        <v>185</v>
      </c>
      <c r="C186" s="23">
        <v>145</v>
      </c>
      <c r="D186" s="29">
        <v>0</v>
      </c>
      <c r="E186" s="29">
        <v>145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22">
        <v>0</v>
      </c>
      <c r="M186" s="22">
        <v>0</v>
      </c>
      <c r="N186" s="22">
        <v>0</v>
      </c>
      <c r="O186" s="22">
        <v>0</v>
      </c>
    </row>
    <row r="187" spans="1:15" x14ac:dyDescent="0.25">
      <c r="A187" s="18"/>
      <c r="B187" s="36"/>
      <c r="C187" s="23"/>
      <c r="D187" s="29">
        <v>0</v>
      </c>
      <c r="E187" s="29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22">
        <v>0</v>
      </c>
      <c r="M187" s="22">
        <v>0</v>
      </c>
      <c r="N187" s="22">
        <v>0</v>
      </c>
      <c r="O187" s="22">
        <v>0</v>
      </c>
    </row>
    <row r="188" spans="1:15" x14ac:dyDescent="0.25">
      <c r="A188" s="18">
        <v>6102</v>
      </c>
      <c r="B188" s="19" t="s">
        <v>29</v>
      </c>
      <c r="C188" s="20">
        <v>89589</v>
      </c>
      <c r="D188" s="29">
        <v>3805</v>
      </c>
      <c r="E188" s="29">
        <v>284</v>
      </c>
      <c r="F188" s="30">
        <v>14173</v>
      </c>
      <c r="G188" s="30">
        <v>1255</v>
      </c>
      <c r="H188" s="30">
        <v>5598</v>
      </c>
      <c r="I188" s="30">
        <v>5364</v>
      </c>
      <c r="J188" s="30">
        <v>12969</v>
      </c>
      <c r="K188" s="30">
        <v>13628</v>
      </c>
      <c r="L188" s="22">
        <v>0</v>
      </c>
      <c r="M188" s="22">
        <v>0</v>
      </c>
      <c r="N188" s="22">
        <v>32513</v>
      </c>
      <c r="O188" s="22">
        <v>0</v>
      </c>
    </row>
    <row r="189" spans="1:15" x14ac:dyDescent="0.25">
      <c r="A189" s="18">
        <v>6104</v>
      </c>
      <c r="B189" s="19" t="s">
        <v>186</v>
      </c>
      <c r="C189" s="20">
        <f>+C190+C191</f>
        <v>108671</v>
      </c>
      <c r="D189" s="46">
        <f t="shared" ref="D189:O189" si="37">+D190+D191</f>
        <v>637</v>
      </c>
      <c r="E189" s="46">
        <f t="shared" si="37"/>
        <v>1</v>
      </c>
      <c r="F189" s="46">
        <f t="shared" si="37"/>
        <v>10238</v>
      </c>
      <c r="G189" s="46">
        <f t="shared" si="37"/>
        <v>1</v>
      </c>
      <c r="H189" s="46">
        <f t="shared" si="37"/>
        <v>21978</v>
      </c>
      <c r="I189" s="46">
        <f t="shared" si="37"/>
        <v>34895</v>
      </c>
      <c r="J189" s="46">
        <f t="shared" si="37"/>
        <v>20461</v>
      </c>
      <c r="K189" s="46">
        <f t="shared" si="37"/>
        <v>1</v>
      </c>
      <c r="L189" s="46">
        <f t="shared" si="37"/>
        <v>19054</v>
      </c>
      <c r="M189" s="46">
        <f t="shared" si="37"/>
        <v>1061</v>
      </c>
      <c r="N189" s="46">
        <f t="shared" si="37"/>
        <v>343</v>
      </c>
      <c r="O189" s="46">
        <f t="shared" si="37"/>
        <v>1</v>
      </c>
    </row>
    <row r="190" spans="1:15" x14ac:dyDescent="0.25">
      <c r="A190" s="18" t="s">
        <v>22</v>
      </c>
      <c r="B190" s="19" t="s">
        <v>187</v>
      </c>
      <c r="C190" s="24">
        <v>12</v>
      </c>
      <c r="D190" s="21">
        <v>1</v>
      </c>
      <c r="E190" s="21">
        <v>1</v>
      </c>
      <c r="F190" s="22">
        <v>1</v>
      </c>
      <c r="G190" s="22">
        <v>1</v>
      </c>
      <c r="H190" s="22">
        <v>1</v>
      </c>
      <c r="I190" s="22">
        <v>1</v>
      </c>
      <c r="J190" s="22">
        <v>1</v>
      </c>
      <c r="K190" s="22">
        <v>1</v>
      </c>
      <c r="L190" s="22">
        <v>1</v>
      </c>
      <c r="M190" s="22">
        <v>1</v>
      </c>
      <c r="N190" s="22">
        <v>1</v>
      </c>
      <c r="O190" s="22">
        <v>1</v>
      </c>
    </row>
    <row r="191" spans="1:15" x14ac:dyDescent="0.25">
      <c r="A191" s="18" t="s">
        <v>22</v>
      </c>
      <c r="B191" s="19" t="s">
        <v>188</v>
      </c>
      <c r="C191" s="23">
        <v>108659</v>
      </c>
      <c r="D191" s="29">
        <v>636</v>
      </c>
      <c r="E191" s="29">
        <v>0</v>
      </c>
      <c r="F191" s="30">
        <v>10237</v>
      </c>
      <c r="G191" s="30">
        <v>0</v>
      </c>
      <c r="H191" s="30">
        <v>21977</v>
      </c>
      <c r="I191" s="30">
        <v>34894</v>
      </c>
      <c r="J191" s="30">
        <v>20460</v>
      </c>
      <c r="K191" s="30">
        <v>0</v>
      </c>
      <c r="L191" s="22">
        <v>19053</v>
      </c>
      <c r="M191" s="22">
        <v>1060</v>
      </c>
      <c r="N191" s="22">
        <v>342</v>
      </c>
      <c r="O191" s="22">
        <v>0</v>
      </c>
    </row>
    <row r="192" spans="1:15" x14ac:dyDescent="0.25">
      <c r="A192" s="18">
        <v>6105</v>
      </c>
      <c r="B192" s="19" t="s">
        <v>189</v>
      </c>
      <c r="C192" s="20">
        <v>1730241</v>
      </c>
      <c r="D192" s="29">
        <v>391902</v>
      </c>
      <c r="E192" s="29">
        <v>173889</v>
      </c>
      <c r="F192" s="30">
        <v>189497</v>
      </c>
      <c r="G192" s="30">
        <v>117206</v>
      </c>
      <c r="H192" s="30">
        <v>102887</v>
      </c>
      <c r="I192" s="30">
        <v>91561</v>
      </c>
      <c r="J192" s="30">
        <v>82194</v>
      </c>
      <c r="K192" s="30">
        <v>102762</v>
      </c>
      <c r="L192" s="22">
        <v>168385</v>
      </c>
      <c r="M192" s="22">
        <v>93713</v>
      </c>
      <c r="N192" s="22">
        <v>105972</v>
      </c>
      <c r="O192" s="22">
        <v>110273</v>
      </c>
    </row>
    <row r="193" spans="1:15" x14ac:dyDescent="0.25">
      <c r="A193" s="18">
        <v>6106</v>
      </c>
      <c r="B193" s="19" t="s">
        <v>190</v>
      </c>
      <c r="C193" s="19">
        <v>12</v>
      </c>
      <c r="D193" s="21">
        <v>1</v>
      </c>
      <c r="E193" s="21">
        <v>1</v>
      </c>
      <c r="F193" s="22">
        <v>1</v>
      </c>
      <c r="G193" s="22">
        <v>1</v>
      </c>
      <c r="H193" s="22">
        <v>1</v>
      </c>
      <c r="I193" s="22">
        <v>1</v>
      </c>
      <c r="J193" s="22">
        <v>1</v>
      </c>
      <c r="K193" s="22">
        <v>1</v>
      </c>
      <c r="L193" s="22">
        <v>1</v>
      </c>
      <c r="M193" s="22">
        <v>1</v>
      </c>
      <c r="N193" s="22">
        <v>1</v>
      </c>
      <c r="O193" s="22">
        <v>1</v>
      </c>
    </row>
    <row r="194" spans="1:15" x14ac:dyDescent="0.25">
      <c r="A194" s="18">
        <v>6107</v>
      </c>
      <c r="B194" s="19" t="s">
        <v>37</v>
      </c>
      <c r="C194" s="20">
        <v>110743</v>
      </c>
      <c r="D194" s="29">
        <v>910</v>
      </c>
      <c r="E194" s="29">
        <v>517</v>
      </c>
      <c r="F194" s="30">
        <v>17615</v>
      </c>
      <c r="G194" s="30">
        <v>0</v>
      </c>
      <c r="H194" s="30">
        <v>7720</v>
      </c>
      <c r="I194" s="30">
        <v>8081</v>
      </c>
      <c r="J194" s="30">
        <v>19852</v>
      </c>
      <c r="K194" s="30">
        <v>16186</v>
      </c>
      <c r="L194" s="22">
        <v>0</v>
      </c>
      <c r="M194" s="22">
        <v>0</v>
      </c>
      <c r="N194" s="22">
        <v>39861</v>
      </c>
      <c r="O194" s="22">
        <v>1</v>
      </c>
    </row>
    <row r="195" spans="1:15" x14ac:dyDescent="0.25">
      <c r="A195" s="18">
        <v>6108</v>
      </c>
      <c r="B195" s="19" t="s">
        <v>35</v>
      </c>
      <c r="C195" s="19">
        <v>12</v>
      </c>
      <c r="D195" s="21">
        <v>1</v>
      </c>
      <c r="E195" s="21">
        <v>1</v>
      </c>
      <c r="F195" s="22">
        <v>1</v>
      </c>
      <c r="G195" s="22">
        <v>1</v>
      </c>
      <c r="H195" s="22">
        <v>1</v>
      </c>
      <c r="I195" s="22">
        <v>1</v>
      </c>
      <c r="J195" s="22">
        <v>1</v>
      </c>
      <c r="K195" s="22">
        <v>1</v>
      </c>
      <c r="L195" s="22">
        <v>1</v>
      </c>
      <c r="M195" s="22">
        <v>1</v>
      </c>
      <c r="N195" s="22">
        <v>1</v>
      </c>
      <c r="O195" s="22">
        <v>1</v>
      </c>
    </row>
    <row r="196" spans="1:15" x14ac:dyDescent="0.25">
      <c r="A196" s="18">
        <v>6110</v>
      </c>
      <c r="B196" s="19" t="s">
        <v>191</v>
      </c>
      <c r="C196" s="20">
        <v>12</v>
      </c>
      <c r="D196" s="21">
        <v>1</v>
      </c>
      <c r="E196" s="21">
        <v>1</v>
      </c>
      <c r="F196" s="22">
        <v>1</v>
      </c>
      <c r="G196" s="22">
        <v>1</v>
      </c>
      <c r="H196" s="22">
        <v>1</v>
      </c>
      <c r="I196" s="22">
        <v>1</v>
      </c>
      <c r="J196" s="22">
        <v>1</v>
      </c>
      <c r="K196" s="22">
        <v>1</v>
      </c>
      <c r="L196" s="22">
        <v>1</v>
      </c>
      <c r="M196" s="22">
        <v>1</v>
      </c>
      <c r="N196" s="22">
        <v>1</v>
      </c>
      <c r="O196" s="22">
        <v>1</v>
      </c>
    </row>
    <row r="197" spans="1:15" x14ac:dyDescent="0.25">
      <c r="A197" s="18">
        <v>6111</v>
      </c>
      <c r="B197" s="19" t="s">
        <v>192</v>
      </c>
      <c r="C197" s="20">
        <v>6557014</v>
      </c>
      <c r="D197" s="29">
        <v>1249062</v>
      </c>
      <c r="E197" s="29">
        <v>639564</v>
      </c>
      <c r="F197" s="30">
        <v>2512583</v>
      </c>
      <c r="G197" s="30">
        <v>328341</v>
      </c>
      <c r="H197" s="30">
        <v>575512</v>
      </c>
      <c r="I197" s="30">
        <v>130523</v>
      </c>
      <c r="J197" s="30">
        <v>281721</v>
      </c>
      <c r="K197" s="30">
        <v>158631</v>
      </c>
      <c r="L197" s="22">
        <v>305901</v>
      </c>
      <c r="M197" s="22">
        <v>63831</v>
      </c>
      <c r="N197" s="22">
        <v>238554</v>
      </c>
      <c r="O197" s="22">
        <v>72791</v>
      </c>
    </row>
    <row r="198" spans="1:15" x14ac:dyDescent="0.25">
      <c r="A198" s="18">
        <v>6112</v>
      </c>
      <c r="B198" s="19" t="s">
        <v>193</v>
      </c>
      <c r="C198" s="20">
        <v>19763</v>
      </c>
      <c r="D198" s="29">
        <v>1104</v>
      </c>
      <c r="E198" s="29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3066</v>
      </c>
      <c r="K198" s="30">
        <v>0</v>
      </c>
      <c r="L198" s="22">
        <v>0</v>
      </c>
      <c r="M198" s="22">
        <v>0</v>
      </c>
      <c r="N198" s="22">
        <v>0</v>
      </c>
      <c r="O198" s="22">
        <v>15593</v>
      </c>
    </row>
    <row r="199" spans="1:15" x14ac:dyDescent="0.25">
      <c r="A199" s="18">
        <v>6114</v>
      </c>
      <c r="B199" s="19" t="s">
        <v>194</v>
      </c>
      <c r="C199" s="20">
        <f>+C200+C201+C202</f>
        <v>1216925</v>
      </c>
      <c r="D199" s="21">
        <f t="shared" ref="D199:O199" si="38">SUM(D200:D202)</f>
        <v>245993</v>
      </c>
      <c r="E199" s="29">
        <f t="shared" si="38"/>
        <v>116912</v>
      </c>
      <c r="F199" s="30">
        <f t="shared" si="38"/>
        <v>79185</v>
      </c>
      <c r="G199" s="30">
        <f t="shared" si="38"/>
        <v>71578</v>
      </c>
      <c r="H199" s="30">
        <f t="shared" si="38"/>
        <v>75441</v>
      </c>
      <c r="I199" s="30">
        <f t="shared" si="38"/>
        <v>77869</v>
      </c>
      <c r="J199" s="30">
        <f t="shared" si="38"/>
        <v>78887</v>
      </c>
      <c r="K199" s="30">
        <f t="shared" si="38"/>
        <v>121968</v>
      </c>
      <c r="L199" s="22">
        <f t="shared" si="38"/>
        <v>63416</v>
      </c>
      <c r="M199" s="22">
        <f t="shared" si="38"/>
        <v>96799</v>
      </c>
      <c r="N199" s="22">
        <f t="shared" si="38"/>
        <v>84830</v>
      </c>
      <c r="O199" s="22">
        <f t="shared" si="38"/>
        <v>104047</v>
      </c>
    </row>
    <row r="200" spans="1:15" x14ac:dyDescent="0.25">
      <c r="A200" s="18" t="s">
        <v>22</v>
      </c>
      <c r="B200" s="19" t="s">
        <v>195</v>
      </c>
      <c r="C200" s="23">
        <v>1216901</v>
      </c>
      <c r="D200" s="29">
        <v>245991</v>
      </c>
      <c r="E200" s="29">
        <v>116910</v>
      </c>
      <c r="F200" s="30">
        <v>79183</v>
      </c>
      <c r="G200" s="30">
        <v>71576</v>
      </c>
      <c r="H200" s="30">
        <v>75439</v>
      </c>
      <c r="I200" s="30">
        <v>77867</v>
      </c>
      <c r="J200" s="30">
        <v>78885</v>
      </c>
      <c r="K200" s="30">
        <v>121966</v>
      </c>
      <c r="L200" s="22">
        <v>63414</v>
      </c>
      <c r="M200" s="22">
        <v>96797</v>
      </c>
      <c r="N200" s="22">
        <v>84828</v>
      </c>
      <c r="O200" s="22">
        <v>104045</v>
      </c>
    </row>
    <row r="201" spans="1:15" x14ac:dyDescent="0.25">
      <c r="A201" s="18" t="s">
        <v>22</v>
      </c>
      <c r="B201" s="19" t="s">
        <v>196</v>
      </c>
      <c r="C201" s="24">
        <v>12</v>
      </c>
      <c r="D201" s="21">
        <v>1</v>
      </c>
      <c r="E201" s="21">
        <v>1</v>
      </c>
      <c r="F201" s="22">
        <v>1</v>
      </c>
      <c r="G201" s="22">
        <v>1</v>
      </c>
      <c r="H201" s="22">
        <v>1</v>
      </c>
      <c r="I201" s="22">
        <v>1</v>
      </c>
      <c r="J201" s="22">
        <v>1</v>
      </c>
      <c r="K201" s="22">
        <v>1</v>
      </c>
      <c r="L201" s="22">
        <v>1</v>
      </c>
      <c r="M201" s="22">
        <v>1</v>
      </c>
      <c r="N201" s="22">
        <v>1</v>
      </c>
      <c r="O201" s="22">
        <v>1</v>
      </c>
    </row>
    <row r="202" spans="1:15" x14ac:dyDescent="0.25">
      <c r="A202" s="18" t="s">
        <v>22</v>
      </c>
      <c r="B202" s="19" t="s">
        <v>197</v>
      </c>
      <c r="C202" s="23">
        <v>12</v>
      </c>
      <c r="D202" s="21">
        <v>1</v>
      </c>
      <c r="E202" s="21">
        <v>1</v>
      </c>
      <c r="F202" s="22">
        <v>1</v>
      </c>
      <c r="G202" s="22">
        <v>1</v>
      </c>
      <c r="H202" s="22">
        <v>1</v>
      </c>
      <c r="I202" s="22">
        <v>1</v>
      </c>
      <c r="J202" s="22">
        <v>1</v>
      </c>
      <c r="K202" s="22">
        <v>1</v>
      </c>
      <c r="L202" s="22">
        <v>1</v>
      </c>
      <c r="M202" s="22">
        <v>1</v>
      </c>
      <c r="N202" s="22">
        <v>1</v>
      </c>
      <c r="O202" s="22">
        <v>1</v>
      </c>
    </row>
    <row r="203" spans="1:15" ht="15.75" x14ac:dyDescent="0.25">
      <c r="A203" s="13">
        <v>6200</v>
      </c>
      <c r="B203" s="14" t="s">
        <v>198</v>
      </c>
      <c r="C203" s="28">
        <f>+C204</f>
        <v>12</v>
      </c>
      <c r="D203" s="16">
        <f t="shared" ref="D203:O203" si="39">+D204</f>
        <v>1</v>
      </c>
      <c r="E203" s="16">
        <f t="shared" si="39"/>
        <v>1</v>
      </c>
      <c r="F203" s="17">
        <f t="shared" si="39"/>
        <v>1</v>
      </c>
      <c r="G203" s="17">
        <f t="shared" si="39"/>
        <v>1</v>
      </c>
      <c r="H203" s="17">
        <f t="shared" si="39"/>
        <v>1</v>
      </c>
      <c r="I203" s="17">
        <f t="shared" si="39"/>
        <v>1</v>
      </c>
      <c r="J203" s="17">
        <f t="shared" si="39"/>
        <v>1</v>
      </c>
      <c r="K203" s="17">
        <f t="shared" si="39"/>
        <v>1</v>
      </c>
      <c r="L203" s="17">
        <f t="shared" si="39"/>
        <v>1</v>
      </c>
      <c r="M203" s="17">
        <f t="shared" si="39"/>
        <v>1</v>
      </c>
      <c r="N203" s="17">
        <f t="shared" si="39"/>
        <v>1</v>
      </c>
      <c r="O203" s="17">
        <f t="shared" si="39"/>
        <v>1</v>
      </c>
    </row>
    <row r="204" spans="1:15" x14ac:dyDescent="0.25">
      <c r="A204" s="18">
        <v>6201</v>
      </c>
      <c r="B204" s="19" t="s">
        <v>199</v>
      </c>
      <c r="C204" s="19">
        <v>12</v>
      </c>
      <c r="D204" s="21">
        <v>1</v>
      </c>
      <c r="E204" s="21">
        <v>1</v>
      </c>
      <c r="F204" s="22">
        <v>1</v>
      </c>
      <c r="G204" s="22">
        <v>1</v>
      </c>
      <c r="H204" s="22">
        <v>1</v>
      </c>
      <c r="I204" s="22">
        <v>1</v>
      </c>
      <c r="J204" s="22">
        <v>1</v>
      </c>
      <c r="K204" s="22">
        <v>1</v>
      </c>
      <c r="L204" s="22">
        <v>1</v>
      </c>
      <c r="M204" s="22">
        <v>1</v>
      </c>
      <c r="N204" s="22">
        <v>1</v>
      </c>
      <c r="O204" s="22">
        <v>1</v>
      </c>
    </row>
    <row r="205" spans="1:15" ht="15.75" x14ac:dyDescent="0.25">
      <c r="A205" s="25">
        <v>7000</v>
      </c>
      <c r="B205" s="26" t="s">
        <v>200</v>
      </c>
      <c r="C205" s="27">
        <f>+C206</f>
        <v>72146548</v>
      </c>
      <c r="D205" s="16">
        <f t="shared" ref="D205:O205" si="40">D206</f>
        <v>6012212</v>
      </c>
      <c r="E205" s="16">
        <f t="shared" si="40"/>
        <v>6012212</v>
      </c>
      <c r="F205" s="17">
        <f t="shared" si="40"/>
        <v>6012212</v>
      </c>
      <c r="G205" s="17">
        <f t="shared" si="40"/>
        <v>6012212</v>
      </c>
      <c r="H205" s="17">
        <f t="shared" si="40"/>
        <v>6012212</v>
      </c>
      <c r="I205" s="17">
        <f t="shared" si="40"/>
        <v>6012212</v>
      </c>
      <c r="J205" s="17">
        <f t="shared" si="40"/>
        <v>6012212</v>
      </c>
      <c r="K205" s="17">
        <f t="shared" si="40"/>
        <v>6012212</v>
      </c>
      <c r="L205" s="17">
        <f t="shared" si="40"/>
        <v>6012212</v>
      </c>
      <c r="M205" s="17">
        <f t="shared" si="40"/>
        <v>6012212</v>
      </c>
      <c r="N205" s="17">
        <f t="shared" si="40"/>
        <v>6012212</v>
      </c>
      <c r="O205" s="17">
        <f t="shared" si="40"/>
        <v>6012216</v>
      </c>
    </row>
    <row r="206" spans="1:15" ht="15.75" x14ac:dyDescent="0.25">
      <c r="A206" s="13">
        <v>7200</v>
      </c>
      <c r="B206" s="14" t="s">
        <v>201</v>
      </c>
      <c r="C206" s="15">
        <f>SUM(C207:C215)</f>
        <v>72146548</v>
      </c>
      <c r="D206" s="16">
        <f t="shared" ref="D206:O206" si="41">SUM(D207:D215)</f>
        <v>6012212</v>
      </c>
      <c r="E206" s="16">
        <f t="shared" si="41"/>
        <v>6012212</v>
      </c>
      <c r="F206" s="17">
        <f t="shared" si="41"/>
        <v>6012212</v>
      </c>
      <c r="G206" s="17">
        <f t="shared" si="41"/>
        <v>6012212</v>
      </c>
      <c r="H206" s="17">
        <f t="shared" si="41"/>
        <v>6012212</v>
      </c>
      <c r="I206" s="17">
        <f t="shared" si="41"/>
        <v>6012212</v>
      </c>
      <c r="J206" s="17">
        <f t="shared" si="41"/>
        <v>6012212</v>
      </c>
      <c r="K206" s="17">
        <f t="shared" si="41"/>
        <v>6012212</v>
      </c>
      <c r="L206" s="17">
        <f t="shared" si="41"/>
        <v>6012212</v>
      </c>
      <c r="M206" s="17">
        <f t="shared" si="41"/>
        <v>6012212</v>
      </c>
      <c r="N206" s="17">
        <f t="shared" si="41"/>
        <v>6012212</v>
      </c>
      <c r="O206" s="17">
        <f t="shared" si="41"/>
        <v>6012216</v>
      </c>
    </row>
    <row r="207" spans="1:15" x14ac:dyDescent="0.25">
      <c r="A207" s="18">
        <v>7202</v>
      </c>
      <c r="B207" s="19" t="s">
        <v>202</v>
      </c>
      <c r="C207" s="20">
        <v>29345582</v>
      </c>
      <c r="D207" s="21">
        <v>2445465</v>
      </c>
      <c r="E207" s="21">
        <v>2445465</v>
      </c>
      <c r="F207" s="22">
        <v>2445465</v>
      </c>
      <c r="G207" s="22">
        <v>2445465</v>
      </c>
      <c r="H207" s="22">
        <v>2445465</v>
      </c>
      <c r="I207" s="22">
        <v>2445465</v>
      </c>
      <c r="J207" s="22">
        <v>2445465</v>
      </c>
      <c r="K207" s="22">
        <v>2445465</v>
      </c>
      <c r="L207" s="22">
        <v>2445465</v>
      </c>
      <c r="M207" s="22">
        <v>2445465</v>
      </c>
      <c r="N207" s="22">
        <v>2445465</v>
      </c>
      <c r="O207" s="22">
        <v>2445467</v>
      </c>
    </row>
    <row r="208" spans="1:15" x14ac:dyDescent="0.25">
      <c r="A208" s="18">
        <v>7204</v>
      </c>
      <c r="B208" s="19" t="s">
        <v>203</v>
      </c>
      <c r="C208" s="20">
        <v>1763788</v>
      </c>
      <c r="D208" s="21">
        <v>146982</v>
      </c>
      <c r="E208" s="21">
        <v>146982</v>
      </c>
      <c r="F208" s="22">
        <v>146982</v>
      </c>
      <c r="G208" s="22">
        <v>146982</v>
      </c>
      <c r="H208" s="22">
        <v>146982</v>
      </c>
      <c r="I208" s="22">
        <v>146982</v>
      </c>
      <c r="J208" s="22">
        <v>146982</v>
      </c>
      <c r="K208" s="22">
        <v>146982</v>
      </c>
      <c r="L208" s="22">
        <v>146982</v>
      </c>
      <c r="M208" s="22">
        <v>146982</v>
      </c>
      <c r="N208" s="22">
        <v>146982</v>
      </c>
      <c r="O208" s="22">
        <v>146986</v>
      </c>
    </row>
    <row r="209" spans="1:15" ht="28.5" x14ac:dyDescent="0.25">
      <c r="A209" s="18">
        <v>7206</v>
      </c>
      <c r="B209" s="19" t="s">
        <v>204</v>
      </c>
      <c r="C209" s="20">
        <v>9575000</v>
      </c>
      <c r="D209" s="21">
        <v>797917</v>
      </c>
      <c r="E209" s="21">
        <v>797917</v>
      </c>
      <c r="F209" s="21">
        <v>797917</v>
      </c>
      <c r="G209" s="21">
        <v>797917</v>
      </c>
      <c r="H209" s="21">
        <v>797917</v>
      </c>
      <c r="I209" s="21">
        <v>797917</v>
      </c>
      <c r="J209" s="21">
        <v>797917</v>
      </c>
      <c r="K209" s="21">
        <v>797917</v>
      </c>
      <c r="L209" s="21">
        <v>797917</v>
      </c>
      <c r="M209" s="21">
        <v>797917</v>
      </c>
      <c r="N209" s="21">
        <v>797917</v>
      </c>
      <c r="O209" s="21">
        <v>797913</v>
      </c>
    </row>
    <row r="210" spans="1:15" x14ac:dyDescent="0.25">
      <c r="A210" s="18">
        <v>7220</v>
      </c>
      <c r="B210" s="19" t="s">
        <v>205</v>
      </c>
      <c r="C210" s="20">
        <v>13419921</v>
      </c>
      <c r="D210" s="21">
        <v>1118327</v>
      </c>
      <c r="E210" s="21">
        <v>1118327</v>
      </c>
      <c r="F210" s="21">
        <v>1118327</v>
      </c>
      <c r="G210" s="21">
        <v>1118327</v>
      </c>
      <c r="H210" s="21">
        <v>1118327</v>
      </c>
      <c r="I210" s="21">
        <v>1118327</v>
      </c>
      <c r="J210" s="21">
        <v>1118327</v>
      </c>
      <c r="K210" s="21">
        <v>1118327</v>
      </c>
      <c r="L210" s="21">
        <v>1118327</v>
      </c>
      <c r="M210" s="21">
        <v>1118327</v>
      </c>
      <c r="N210" s="21">
        <v>1118327</v>
      </c>
      <c r="O210" s="21">
        <v>1118324</v>
      </c>
    </row>
    <row r="211" spans="1:15" x14ac:dyDescent="0.25">
      <c r="A211" s="18">
        <v>7221</v>
      </c>
      <c r="B211" s="19" t="s">
        <v>206</v>
      </c>
      <c r="C211" s="19">
        <v>12</v>
      </c>
      <c r="D211" s="21">
        <v>1</v>
      </c>
      <c r="E211" s="21">
        <v>1</v>
      </c>
      <c r="F211" s="21">
        <v>1</v>
      </c>
      <c r="G211" s="21">
        <v>1</v>
      </c>
      <c r="H211" s="21">
        <v>1</v>
      </c>
      <c r="I211" s="21">
        <v>1</v>
      </c>
      <c r="J211" s="21">
        <v>1</v>
      </c>
      <c r="K211" s="21">
        <v>1</v>
      </c>
      <c r="L211" s="21">
        <v>1</v>
      </c>
      <c r="M211" s="21">
        <v>1</v>
      </c>
      <c r="N211" s="21">
        <v>1</v>
      </c>
      <c r="O211" s="21">
        <v>1</v>
      </c>
    </row>
    <row r="212" spans="1:15" x14ac:dyDescent="0.25">
      <c r="A212" s="18">
        <v>7222</v>
      </c>
      <c r="B212" s="19" t="s">
        <v>207</v>
      </c>
      <c r="C212" s="20">
        <v>6594219</v>
      </c>
      <c r="D212" s="21">
        <v>549518</v>
      </c>
      <c r="E212" s="21">
        <v>549518</v>
      </c>
      <c r="F212" s="21">
        <v>549518</v>
      </c>
      <c r="G212" s="21">
        <v>549518</v>
      </c>
      <c r="H212" s="21">
        <v>549518</v>
      </c>
      <c r="I212" s="21">
        <v>549518</v>
      </c>
      <c r="J212" s="21">
        <v>549518</v>
      </c>
      <c r="K212" s="21">
        <v>549518</v>
      </c>
      <c r="L212" s="21">
        <v>549518</v>
      </c>
      <c r="M212" s="21">
        <v>549518</v>
      </c>
      <c r="N212" s="21">
        <v>549518</v>
      </c>
      <c r="O212" s="21">
        <v>549521</v>
      </c>
    </row>
    <row r="213" spans="1:15" x14ac:dyDescent="0.25">
      <c r="A213" s="18">
        <v>7223</v>
      </c>
      <c r="B213" s="19" t="s">
        <v>208</v>
      </c>
      <c r="C213" s="20">
        <v>8442837</v>
      </c>
      <c r="D213" s="21">
        <v>703570</v>
      </c>
      <c r="E213" s="21">
        <v>703570</v>
      </c>
      <c r="F213" s="21">
        <v>703570</v>
      </c>
      <c r="G213" s="21">
        <v>703570</v>
      </c>
      <c r="H213" s="21">
        <v>703570</v>
      </c>
      <c r="I213" s="21">
        <v>703570</v>
      </c>
      <c r="J213" s="21">
        <v>703570</v>
      </c>
      <c r="K213" s="21">
        <v>703570</v>
      </c>
      <c r="L213" s="21">
        <v>703570</v>
      </c>
      <c r="M213" s="21">
        <v>703570</v>
      </c>
      <c r="N213" s="21">
        <v>703570</v>
      </c>
      <c r="O213" s="21">
        <v>703567</v>
      </c>
    </row>
    <row r="214" spans="1:15" x14ac:dyDescent="0.25">
      <c r="A214" s="18">
        <v>7229</v>
      </c>
      <c r="B214" s="19" t="s">
        <v>209</v>
      </c>
      <c r="C214" s="20">
        <v>1439008</v>
      </c>
      <c r="D214" s="21">
        <v>119917</v>
      </c>
      <c r="E214" s="21">
        <v>119917</v>
      </c>
      <c r="F214" s="21">
        <v>119917</v>
      </c>
      <c r="G214" s="21">
        <v>119917</v>
      </c>
      <c r="H214" s="21">
        <v>119917</v>
      </c>
      <c r="I214" s="21">
        <v>119917</v>
      </c>
      <c r="J214" s="21">
        <v>119917</v>
      </c>
      <c r="K214" s="21">
        <v>119917</v>
      </c>
      <c r="L214" s="21">
        <v>119917</v>
      </c>
      <c r="M214" s="21">
        <v>119917</v>
      </c>
      <c r="N214" s="21">
        <v>119917</v>
      </c>
      <c r="O214" s="21">
        <v>119921</v>
      </c>
    </row>
    <row r="215" spans="1:15" x14ac:dyDescent="0.25">
      <c r="A215" s="18">
        <v>7230</v>
      </c>
      <c r="B215" s="19" t="s">
        <v>210</v>
      </c>
      <c r="C215" s="21">
        <v>1566181</v>
      </c>
      <c r="D215" s="21">
        <v>130515</v>
      </c>
      <c r="E215" s="21">
        <v>130515</v>
      </c>
      <c r="F215" s="21">
        <v>130515</v>
      </c>
      <c r="G215" s="21">
        <v>130515</v>
      </c>
      <c r="H215" s="21">
        <v>130515</v>
      </c>
      <c r="I215" s="21">
        <v>130515</v>
      </c>
      <c r="J215" s="21">
        <v>130515</v>
      </c>
      <c r="K215" s="21">
        <v>130515</v>
      </c>
      <c r="L215" s="21">
        <v>130515</v>
      </c>
      <c r="M215" s="21">
        <v>130515</v>
      </c>
      <c r="N215" s="21">
        <v>130515</v>
      </c>
      <c r="O215" s="21">
        <v>130516</v>
      </c>
    </row>
    <row r="216" spans="1:15" ht="15.75" x14ac:dyDescent="0.25">
      <c r="A216" s="25">
        <v>8000</v>
      </c>
      <c r="B216" s="26" t="s">
        <v>211</v>
      </c>
      <c r="C216" s="27">
        <f>+C217+C229+C232</f>
        <v>505860187</v>
      </c>
      <c r="D216" s="16">
        <f t="shared" ref="D216:O216" si="42">D217+D229+D232</f>
        <v>42988350</v>
      </c>
      <c r="E216" s="16">
        <f t="shared" si="42"/>
        <v>42988350</v>
      </c>
      <c r="F216" s="17">
        <f t="shared" si="42"/>
        <v>42988350</v>
      </c>
      <c r="G216" s="17">
        <f t="shared" si="42"/>
        <v>42988350</v>
      </c>
      <c r="H216" s="17">
        <f t="shared" si="42"/>
        <v>42988350</v>
      </c>
      <c r="I216" s="17">
        <f t="shared" si="42"/>
        <v>42988350</v>
      </c>
      <c r="J216" s="17">
        <f t="shared" si="42"/>
        <v>42988350</v>
      </c>
      <c r="K216" s="17">
        <f t="shared" si="42"/>
        <v>42988350</v>
      </c>
      <c r="L216" s="17">
        <f t="shared" si="42"/>
        <v>42988350</v>
      </c>
      <c r="M216" s="17">
        <f t="shared" si="42"/>
        <v>42988350</v>
      </c>
      <c r="N216" s="17">
        <f t="shared" si="42"/>
        <v>37988350</v>
      </c>
      <c r="O216" s="17">
        <f t="shared" si="42"/>
        <v>37988337</v>
      </c>
    </row>
    <row r="217" spans="1:15" ht="15.75" x14ac:dyDescent="0.25">
      <c r="A217" s="13">
        <v>8100</v>
      </c>
      <c r="B217" s="14" t="s">
        <v>212</v>
      </c>
      <c r="C217" s="15">
        <f>SUM(C218:C228)</f>
        <v>283914981</v>
      </c>
      <c r="D217" s="16">
        <f t="shared" ref="D217:O217" si="43">SUM(D218:D228)</f>
        <v>23659582</v>
      </c>
      <c r="E217" s="16">
        <f t="shared" si="43"/>
        <v>23659582</v>
      </c>
      <c r="F217" s="17">
        <f t="shared" si="43"/>
        <v>23659582</v>
      </c>
      <c r="G217" s="17">
        <f t="shared" si="43"/>
        <v>23659582</v>
      </c>
      <c r="H217" s="17">
        <f t="shared" si="43"/>
        <v>23659582</v>
      </c>
      <c r="I217" s="17">
        <f t="shared" si="43"/>
        <v>23659582</v>
      </c>
      <c r="J217" s="17">
        <f t="shared" si="43"/>
        <v>23659582</v>
      </c>
      <c r="K217" s="17">
        <f t="shared" si="43"/>
        <v>23659582</v>
      </c>
      <c r="L217" s="17">
        <f t="shared" si="43"/>
        <v>23659582</v>
      </c>
      <c r="M217" s="17">
        <f t="shared" si="43"/>
        <v>23659582</v>
      </c>
      <c r="N217" s="17">
        <f t="shared" si="43"/>
        <v>23659582</v>
      </c>
      <c r="O217" s="17">
        <f t="shared" si="43"/>
        <v>23659579</v>
      </c>
    </row>
    <row r="218" spans="1:15" x14ac:dyDescent="0.25">
      <c r="A218" s="18">
        <v>8101</v>
      </c>
      <c r="B218" s="19" t="s">
        <v>213</v>
      </c>
      <c r="C218" s="20">
        <v>188115329</v>
      </c>
      <c r="D218" s="29">
        <v>15676277</v>
      </c>
      <c r="E218" s="29">
        <v>15676277</v>
      </c>
      <c r="F218" s="30">
        <v>15676277</v>
      </c>
      <c r="G218" s="30">
        <v>15676277</v>
      </c>
      <c r="H218" s="30">
        <v>15676277</v>
      </c>
      <c r="I218" s="30">
        <v>15676277</v>
      </c>
      <c r="J218" s="30">
        <v>15676277</v>
      </c>
      <c r="K218" s="30">
        <v>15676277</v>
      </c>
      <c r="L218" s="22">
        <v>15676277</v>
      </c>
      <c r="M218" s="30">
        <v>15676277</v>
      </c>
      <c r="N218" s="30">
        <v>15676277</v>
      </c>
      <c r="O218" s="30">
        <v>15676282</v>
      </c>
    </row>
    <row r="219" spans="1:15" x14ac:dyDescent="0.25">
      <c r="A219" s="18">
        <v>8102</v>
      </c>
      <c r="B219" s="19" t="s">
        <v>214</v>
      </c>
      <c r="C219" s="20">
        <v>24791803</v>
      </c>
      <c r="D219" s="29">
        <v>2065983</v>
      </c>
      <c r="E219" s="29">
        <v>2065983</v>
      </c>
      <c r="F219" s="30">
        <v>2065983</v>
      </c>
      <c r="G219" s="30">
        <v>2065983</v>
      </c>
      <c r="H219" s="30">
        <v>2065983</v>
      </c>
      <c r="I219" s="30">
        <v>2065983</v>
      </c>
      <c r="J219" s="30">
        <v>2065983</v>
      </c>
      <c r="K219" s="30">
        <v>2065983</v>
      </c>
      <c r="L219" s="22">
        <v>2065983</v>
      </c>
      <c r="M219" s="30">
        <v>2065983</v>
      </c>
      <c r="N219" s="30">
        <v>2065983</v>
      </c>
      <c r="O219" s="30">
        <v>2065990</v>
      </c>
    </row>
    <row r="220" spans="1:15" x14ac:dyDescent="0.25">
      <c r="A220" s="18">
        <v>8103</v>
      </c>
      <c r="B220" s="19" t="s">
        <v>215</v>
      </c>
      <c r="C220" s="20">
        <v>5415438</v>
      </c>
      <c r="D220" s="29">
        <v>451287</v>
      </c>
      <c r="E220" s="29">
        <v>451287</v>
      </c>
      <c r="F220" s="30">
        <v>451287</v>
      </c>
      <c r="G220" s="30">
        <v>451287</v>
      </c>
      <c r="H220" s="30">
        <v>451287</v>
      </c>
      <c r="I220" s="30">
        <v>451287</v>
      </c>
      <c r="J220" s="30">
        <v>451287</v>
      </c>
      <c r="K220" s="30">
        <v>451287</v>
      </c>
      <c r="L220" s="22">
        <v>451287</v>
      </c>
      <c r="M220" s="30">
        <v>451287</v>
      </c>
      <c r="N220" s="30">
        <v>451287</v>
      </c>
      <c r="O220" s="30">
        <v>451281</v>
      </c>
    </row>
    <row r="221" spans="1:15" x14ac:dyDescent="0.25">
      <c r="A221" s="18">
        <v>8104</v>
      </c>
      <c r="B221" s="19" t="s">
        <v>216</v>
      </c>
      <c r="C221" s="20">
        <v>3822</v>
      </c>
      <c r="D221" s="29">
        <v>319</v>
      </c>
      <c r="E221" s="29">
        <v>319</v>
      </c>
      <c r="F221" s="30">
        <v>319</v>
      </c>
      <c r="G221" s="30">
        <v>319</v>
      </c>
      <c r="H221" s="30">
        <v>319</v>
      </c>
      <c r="I221" s="30">
        <v>319</v>
      </c>
      <c r="J221" s="30">
        <v>319</v>
      </c>
      <c r="K221" s="30">
        <v>319</v>
      </c>
      <c r="L221" s="22">
        <v>319</v>
      </c>
      <c r="M221" s="30">
        <v>319</v>
      </c>
      <c r="N221" s="30">
        <v>319</v>
      </c>
      <c r="O221" s="30">
        <v>313</v>
      </c>
    </row>
    <row r="222" spans="1:15" x14ac:dyDescent="0.25">
      <c r="A222" s="18">
        <v>8105</v>
      </c>
      <c r="B222" s="19" t="s">
        <v>217</v>
      </c>
      <c r="C222" s="20">
        <v>4036281</v>
      </c>
      <c r="D222" s="29">
        <v>336357</v>
      </c>
      <c r="E222" s="29">
        <v>336357</v>
      </c>
      <c r="F222" s="30">
        <v>336357</v>
      </c>
      <c r="G222" s="30">
        <v>336357</v>
      </c>
      <c r="H222" s="30">
        <v>336357</v>
      </c>
      <c r="I222" s="30">
        <v>336357</v>
      </c>
      <c r="J222" s="30">
        <v>336357</v>
      </c>
      <c r="K222" s="30">
        <v>336357</v>
      </c>
      <c r="L222" s="22">
        <v>336357</v>
      </c>
      <c r="M222" s="30">
        <v>336357</v>
      </c>
      <c r="N222" s="30">
        <v>336357</v>
      </c>
      <c r="O222" s="30">
        <v>336354</v>
      </c>
    </row>
    <row r="223" spans="1:15" x14ac:dyDescent="0.25">
      <c r="A223" s="18">
        <v>8106</v>
      </c>
      <c r="B223" s="19" t="s">
        <v>218</v>
      </c>
      <c r="C223" s="20">
        <v>3952936</v>
      </c>
      <c r="D223" s="29">
        <v>329411</v>
      </c>
      <c r="E223" s="29">
        <v>329411</v>
      </c>
      <c r="F223" s="30">
        <v>329411</v>
      </c>
      <c r="G223" s="30">
        <v>329411</v>
      </c>
      <c r="H223" s="30">
        <v>329411</v>
      </c>
      <c r="I223" s="30">
        <v>329411</v>
      </c>
      <c r="J223" s="30">
        <v>329411</v>
      </c>
      <c r="K223" s="30">
        <v>329411</v>
      </c>
      <c r="L223" s="22">
        <v>329411</v>
      </c>
      <c r="M223" s="30">
        <v>329411</v>
      </c>
      <c r="N223" s="30">
        <v>329411</v>
      </c>
      <c r="O223" s="30">
        <v>329415</v>
      </c>
    </row>
    <row r="224" spans="1:15" x14ac:dyDescent="0.25">
      <c r="A224" s="18">
        <v>8107</v>
      </c>
      <c r="B224" s="19" t="s">
        <v>219</v>
      </c>
      <c r="C224" s="20">
        <v>12</v>
      </c>
      <c r="D224" s="21">
        <v>1</v>
      </c>
      <c r="E224" s="21">
        <v>1</v>
      </c>
      <c r="F224" s="22">
        <v>1</v>
      </c>
      <c r="G224" s="22">
        <v>1</v>
      </c>
      <c r="H224" s="22">
        <v>1</v>
      </c>
      <c r="I224" s="22">
        <v>1</v>
      </c>
      <c r="J224" s="22">
        <v>1</v>
      </c>
      <c r="K224" s="22">
        <v>1</v>
      </c>
      <c r="L224" s="22">
        <v>1</v>
      </c>
      <c r="M224" s="22">
        <v>1</v>
      </c>
      <c r="N224" s="22">
        <v>1</v>
      </c>
      <c r="O224" s="22">
        <v>1</v>
      </c>
    </row>
    <row r="225" spans="1:15" ht="28.5" x14ac:dyDescent="0.25">
      <c r="A225" s="18">
        <v>8108</v>
      </c>
      <c r="B225" s="19" t="s">
        <v>220</v>
      </c>
      <c r="C225" s="20">
        <v>891299</v>
      </c>
      <c r="D225" s="29">
        <v>74275</v>
      </c>
      <c r="E225" s="29">
        <v>74275</v>
      </c>
      <c r="F225" s="30">
        <v>74275</v>
      </c>
      <c r="G225" s="30">
        <v>74275</v>
      </c>
      <c r="H225" s="30">
        <v>74275</v>
      </c>
      <c r="I225" s="30">
        <v>74275</v>
      </c>
      <c r="J225" s="30">
        <v>74275</v>
      </c>
      <c r="K225" s="30">
        <v>74275</v>
      </c>
      <c r="L225" s="22">
        <v>74275</v>
      </c>
      <c r="M225" s="30">
        <v>74275</v>
      </c>
      <c r="N225" s="30">
        <v>74275</v>
      </c>
      <c r="O225" s="30">
        <v>74274</v>
      </c>
    </row>
    <row r="226" spans="1:15" x14ac:dyDescent="0.25">
      <c r="A226" s="18">
        <v>8109</v>
      </c>
      <c r="B226" s="19" t="s">
        <v>221</v>
      </c>
      <c r="C226" s="20">
        <v>44898744</v>
      </c>
      <c r="D226" s="29">
        <v>3741562</v>
      </c>
      <c r="E226" s="29">
        <v>3741562</v>
      </c>
      <c r="F226" s="30">
        <v>3741562</v>
      </c>
      <c r="G226" s="30">
        <v>3741562</v>
      </c>
      <c r="H226" s="30">
        <v>3741562</v>
      </c>
      <c r="I226" s="30">
        <v>3741562</v>
      </c>
      <c r="J226" s="30">
        <v>3741562</v>
      </c>
      <c r="K226" s="30">
        <v>3741562</v>
      </c>
      <c r="L226" s="22">
        <v>3741562</v>
      </c>
      <c r="M226" s="30">
        <v>3741562</v>
      </c>
      <c r="N226" s="30">
        <v>3741562</v>
      </c>
      <c r="O226" s="30">
        <v>3741562</v>
      </c>
    </row>
    <row r="227" spans="1:15" x14ac:dyDescent="0.25">
      <c r="A227" s="18">
        <v>8110</v>
      </c>
      <c r="B227" s="19" t="s">
        <v>222</v>
      </c>
      <c r="C227" s="20">
        <v>10808199</v>
      </c>
      <c r="D227" s="29">
        <v>900683</v>
      </c>
      <c r="E227" s="29">
        <v>900683</v>
      </c>
      <c r="F227" s="30">
        <v>900683</v>
      </c>
      <c r="G227" s="30">
        <v>900683</v>
      </c>
      <c r="H227" s="30">
        <v>900683</v>
      </c>
      <c r="I227" s="30">
        <v>900683</v>
      </c>
      <c r="J227" s="30">
        <v>900683</v>
      </c>
      <c r="K227" s="30">
        <v>900683</v>
      </c>
      <c r="L227" s="22">
        <v>900683</v>
      </c>
      <c r="M227" s="30">
        <v>900683</v>
      </c>
      <c r="N227" s="30">
        <v>900683</v>
      </c>
      <c r="O227" s="30">
        <v>900686</v>
      </c>
    </row>
    <row r="228" spans="1:15" x14ac:dyDescent="0.25">
      <c r="A228" s="18">
        <v>8111</v>
      </c>
      <c r="B228" s="19" t="s">
        <v>223</v>
      </c>
      <c r="C228" s="20">
        <v>1001118</v>
      </c>
      <c r="D228" s="29">
        <v>83427</v>
      </c>
      <c r="E228" s="29">
        <v>83427</v>
      </c>
      <c r="F228" s="30">
        <v>83427</v>
      </c>
      <c r="G228" s="30">
        <v>83427</v>
      </c>
      <c r="H228" s="30">
        <v>83427</v>
      </c>
      <c r="I228" s="30">
        <v>83427</v>
      </c>
      <c r="J228" s="30">
        <v>83427</v>
      </c>
      <c r="K228" s="30">
        <v>83427</v>
      </c>
      <c r="L228" s="22">
        <v>83427</v>
      </c>
      <c r="M228" s="30">
        <v>83427</v>
      </c>
      <c r="N228" s="30">
        <v>83427</v>
      </c>
      <c r="O228" s="30">
        <v>83421</v>
      </c>
    </row>
    <row r="229" spans="1:15" ht="15.75" x14ac:dyDescent="0.25">
      <c r="A229" s="13">
        <v>8200</v>
      </c>
      <c r="B229" s="14" t="s">
        <v>224</v>
      </c>
      <c r="C229" s="15">
        <f>+C230+C231</f>
        <v>149929431</v>
      </c>
      <c r="D229" s="16">
        <f t="shared" ref="D229:O229" si="44">SUM(D230:D231)</f>
        <v>12494119</v>
      </c>
      <c r="E229" s="16">
        <f t="shared" si="44"/>
        <v>12494119</v>
      </c>
      <c r="F229" s="17">
        <f t="shared" si="44"/>
        <v>12494119</v>
      </c>
      <c r="G229" s="17">
        <f t="shared" si="44"/>
        <v>12494119</v>
      </c>
      <c r="H229" s="17">
        <f t="shared" si="44"/>
        <v>12494119</v>
      </c>
      <c r="I229" s="17">
        <f t="shared" si="44"/>
        <v>12494119</v>
      </c>
      <c r="J229" s="17">
        <f t="shared" si="44"/>
        <v>12494119</v>
      </c>
      <c r="K229" s="17">
        <f t="shared" si="44"/>
        <v>12494119</v>
      </c>
      <c r="L229" s="17">
        <f t="shared" si="44"/>
        <v>12494119</v>
      </c>
      <c r="M229" s="17">
        <f t="shared" si="44"/>
        <v>12494119</v>
      </c>
      <c r="N229" s="17">
        <f t="shared" si="44"/>
        <v>12494119</v>
      </c>
      <c r="O229" s="17">
        <f t="shared" si="44"/>
        <v>12494122</v>
      </c>
    </row>
    <row r="230" spans="1:15" x14ac:dyDescent="0.25">
      <c r="A230" s="18">
        <v>8201</v>
      </c>
      <c r="B230" s="19" t="s">
        <v>225</v>
      </c>
      <c r="C230" s="20">
        <v>103154773</v>
      </c>
      <c r="D230" s="29">
        <v>8596231</v>
      </c>
      <c r="E230" s="29">
        <v>8596231</v>
      </c>
      <c r="F230" s="29">
        <v>8596231</v>
      </c>
      <c r="G230" s="29">
        <v>8596231</v>
      </c>
      <c r="H230" s="29">
        <v>8596231</v>
      </c>
      <c r="I230" s="29">
        <v>8596231</v>
      </c>
      <c r="J230" s="29">
        <v>8596231</v>
      </c>
      <c r="K230" s="29">
        <v>8596231</v>
      </c>
      <c r="L230" s="29">
        <v>8596231</v>
      </c>
      <c r="M230" s="29">
        <v>8596231</v>
      </c>
      <c r="N230" s="29">
        <v>8596231</v>
      </c>
      <c r="O230" s="29">
        <v>8596232</v>
      </c>
    </row>
    <row r="231" spans="1:15" x14ac:dyDescent="0.25">
      <c r="A231" s="18">
        <v>8202</v>
      </c>
      <c r="B231" s="19" t="s">
        <v>226</v>
      </c>
      <c r="C231" s="20">
        <v>46774658</v>
      </c>
      <c r="D231" s="29">
        <v>3897888</v>
      </c>
      <c r="E231" s="29">
        <v>3897888</v>
      </c>
      <c r="F231" s="29">
        <v>3897888</v>
      </c>
      <c r="G231" s="29">
        <v>3897888</v>
      </c>
      <c r="H231" s="29">
        <v>3897888</v>
      </c>
      <c r="I231" s="29">
        <v>3897888</v>
      </c>
      <c r="J231" s="29">
        <v>3897888</v>
      </c>
      <c r="K231" s="29">
        <v>3897888</v>
      </c>
      <c r="L231" s="29">
        <v>3897888</v>
      </c>
      <c r="M231" s="29">
        <v>3897888</v>
      </c>
      <c r="N231" s="29">
        <v>3897888</v>
      </c>
      <c r="O231" s="29">
        <v>3897890</v>
      </c>
    </row>
    <row r="232" spans="1:15" ht="30" x14ac:dyDescent="0.25">
      <c r="A232" s="13">
        <v>8300</v>
      </c>
      <c r="B232" s="14" t="s">
        <v>227</v>
      </c>
      <c r="C232" s="15">
        <f>SUM(C233:C259)</f>
        <v>72015775</v>
      </c>
      <c r="D232" s="16">
        <f>SUM(D233:D259)</f>
        <v>6834649</v>
      </c>
      <c r="E232" s="16">
        <f>SUM(E233:E259)</f>
        <v>6834649</v>
      </c>
      <c r="F232" s="17">
        <f>SUM(F233:F259)</f>
        <v>6834649</v>
      </c>
      <c r="G232" s="17">
        <f t="shared" ref="G232:O232" si="45">SUM(G233:G260)</f>
        <v>6834649</v>
      </c>
      <c r="H232" s="17">
        <f t="shared" si="45"/>
        <v>6834649</v>
      </c>
      <c r="I232" s="17">
        <f t="shared" si="45"/>
        <v>6834649</v>
      </c>
      <c r="J232" s="17">
        <f t="shared" si="45"/>
        <v>6834649</v>
      </c>
      <c r="K232" s="17">
        <f t="shared" si="45"/>
        <v>6834649</v>
      </c>
      <c r="L232" s="17">
        <f t="shared" si="45"/>
        <v>6834649</v>
      </c>
      <c r="M232" s="17">
        <f t="shared" si="45"/>
        <v>6834649</v>
      </c>
      <c r="N232" s="17">
        <f t="shared" si="45"/>
        <v>1834649</v>
      </c>
      <c r="O232" s="17">
        <f t="shared" si="45"/>
        <v>1834636</v>
      </c>
    </row>
    <row r="233" spans="1:15" x14ac:dyDescent="0.25">
      <c r="A233" s="18">
        <v>8301</v>
      </c>
      <c r="B233" s="19" t="s">
        <v>228</v>
      </c>
      <c r="C233" s="19">
        <v>12</v>
      </c>
      <c r="D233" s="21">
        <v>1</v>
      </c>
      <c r="E233" s="21">
        <v>1</v>
      </c>
      <c r="F233" s="22">
        <v>1</v>
      </c>
      <c r="G233" s="22">
        <v>1</v>
      </c>
      <c r="H233" s="22">
        <v>1</v>
      </c>
      <c r="I233" s="22">
        <v>1</v>
      </c>
      <c r="J233" s="22">
        <v>1</v>
      </c>
      <c r="K233" s="22">
        <v>1</v>
      </c>
      <c r="L233" s="22">
        <v>1</v>
      </c>
      <c r="M233" s="22">
        <v>1</v>
      </c>
      <c r="N233" s="22">
        <v>1</v>
      </c>
      <c r="O233" s="22">
        <v>1</v>
      </c>
    </row>
    <row r="234" spans="1:15" x14ac:dyDescent="0.25">
      <c r="A234" s="18">
        <v>8302</v>
      </c>
      <c r="B234" s="19" t="s">
        <v>229</v>
      </c>
      <c r="C234" s="19">
        <v>12</v>
      </c>
      <c r="D234" s="21">
        <v>1</v>
      </c>
      <c r="E234" s="21">
        <v>1</v>
      </c>
      <c r="F234" s="22">
        <v>1</v>
      </c>
      <c r="G234" s="22">
        <v>1</v>
      </c>
      <c r="H234" s="22">
        <v>1</v>
      </c>
      <c r="I234" s="22">
        <v>1</v>
      </c>
      <c r="J234" s="22">
        <v>1</v>
      </c>
      <c r="K234" s="22">
        <v>1</v>
      </c>
      <c r="L234" s="22">
        <v>1</v>
      </c>
      <c r="M234" s="22">
        <v>1</v>
      </c>
      <c r="N234" s="22">
        <v>1</v>
      </c>
      <c r="O234" s="22">
        <v>1</v>
      </c>
    </row>
    <row r="235" spans="1:15" x14ac:dyDescent="0.25">
      <c r="A235" s="18">
        <v>8303</v>
      </c>
      <c r="B235" s="19" t="s">
        <v>230</v>
      </c>
      <c r="C235" s="20">
        <v>1645696</v>
      </c>
      <c r="D235" s="21">
        <v>137141</v>
      </c>
      <c r="E235" s="21">
        <v>137141</v>
      </c>
      <c r="F235" s="21">
        <v>137141</v>
      </c>
      <c r="G235" s="21">
        <v>137141</v>
      </c>
      <c r="H235" s="21">
        <v>137141</v>
      </c>
      <c r="I235" s="21">
        <v>137141</v>
      </c>
      <c r="J235" s="21">
        <v>137141</v>
      </c>
      <c r="K235" s="21">
        <v>137141</v>
      </c>
      <c r="L235" s="21">
        <v>137141</v>
      </c>
      <c r="M235" s="21">
        <v>137141</v>
      </c>
      <c r="N235" s="21">
        <v>137141</v>
      </c>
      <c r="O235" s="21">
        <v>137145</v>
      </c>
    </row>
    <row r="236" spans="1:15" x14ac:dyDescent="0.25">
      <c r="A236" s="18">
        <v>8304</v>
      </c>
      <c r="B236" s="19" t="s">
        <v>231</v>
      </c>
      <c r="C236" s="20">
        <v>1130000</v>
      </c>
      <c r="D236" s="29">
        <v>94167</v>
      </c>
      <c r="E236" s="29">
        <v>94167</v>
      </c>
      <c r="F236" s="29">
        <v>94167</v>
      </c>
      <c r="G236" s="29">
        <v>94167</v>
      </c>
      <c r="H236" s="29">
        <v>94167</v>
      </c>
      <c r="I236" s="29">
        <v>94167</v>
      </c>
      <c r="J236" s="29">
        <v>94167</v>
      </c>
      <c r="K236" s="29">
        <v>94167</v>
      </c>
      <c r="L236" s="29">
        <v>94167</v>
      </c>
      <c r="M236" s="29">
        <v>94167</v>
      </c>
      <c r="N236" s="29">
        <v>94167</v>
      </c>
      <c r="O236" s="29">
        <v>94163</v>
      </c>
    </row>
    <row r="237" spans="1:15" x14ac:dyDescent="0.25">
      <c r="A237" s="18">
        <v>8305</v>
      </c>
      <c r="B237" s="19" t="s">
        <v>232</v>
      </c>
      <c r="C237" s="20">
        <v>1130000</v>
      </c>
      <c r="D237" s="29">
        <v>94167</v>
      </c>
      <c r="E237" s="29">
        <v>94167</v>
      </c>
      <c r="F237" s="29">
        <v>94167</v>
      </c>
      <c r="G237" s="29">
        <v>94167</v>
      </c>
      <c r="H237" s="29">
        <v>94167</v>
      </c>
      <c r="I237" s="29">
        <v>94167</v>
      </c>
      <c r="J237" s="29">
        <v>94167</v>
      </c>
      <c r="K237" s="29">
        <v>94167</v>
      </c>
      <c r="L237" s="29">
        <v>94167</v>
      </c>
      <c r="M237" s="29">
        <v>94167</v>
      </c>
      <c r="N237" s="29">
        <v>94167</v>
      </c>
      <c r="O237" s="29">
        <v>94163</v>
      </c>
    </row>
    <row r="238" spans="1:15" ht="28.5" x14ac:dyDescent="0.25">
      <c r="A238" s="18">
        <v>8306</v>
      </c>
      <c r="B238" s="19" t="s">
        <v>233</v>
      </c>
      <c r="C238" s="19">
        <v>12</v>
      </c>
      <c r="D238" s="21">
        <v>1</v>
      </c>
      <c r="E238" s="21">
        <v>1</v>
      </c>
      <c r="F238" s="22">
        <v>1</v>
      </c>
      <c r="G238" s="22">
        <v>1</v>
      </c>
      <c r="H238" s="22">
        <v>1</v>
      </c>
      <c r="I238" s="22">
        <v>1</v>
      </c>
      <c r="J238" s="22">
        <v>1</v>
      </c>
      <c r="K238" s="22">
        <v>1</v>
      </c>
      <c r="L238" s="22">
        <v>1</v>
      </c>
      <c r="M238" s="22">
        <v>1</v>
      </c>
      <c r="N238" s="22">
        <v>1</v>
      </c>
      <c r="O238" s="22">
        <v>1</v>
      </c>
    </row>
    <row r="239" spans="1:15" x14ac:dyDescent="0.25">
      <c r="A239" s="18">
        <v>8307</v>
      </c>
      <c r="B239" s="19" t="s">
        <v>234</v>
      </c>
      <c r="C239" s="20">
        <v>13983920</v>
      </c>
      <c r="D239" s="29">
        <v>1165327</v>
      </c>
      <c r="E239" s="29">
        <v>1165327</v>
      </c>
      <c r="F239" s="29">
        <v>1165327</v>
      </c>
      <c r="G239" s="29">
        <v>1165327</v>
      </c>
      <c r="H239" s="29">
        <v>1165327</v>
      </c>
      <c r="I239" s="29">
        <v>1165327</v>
      </c>
      <c r="J239" s="29">
        <v>1165327</v>
      </c>
      <c r="K239" s="29">
        <v>1165327</v>
      </c>
      <c r="L239" s="29">
        <v>1165327</v>
      </c>
      <c r="M239" s="29">
        <v>1165327</v>
      </c>
      <c r="N239" s="29">
        <v>1165327</v>
      </c>
      <c r="O239" s="29">
        <v>1165323</v>
      </c>
    </row>
    <row r="240" spans="1:15" x14ac:dyDescent="0.25">
      <c r="A240" s="18">
        <v>8308</v>
      </c>
      <c r="B240" s="19" t="s">
        <v>235</v>
      </c>
      <c r="C240" s="19">
        <v>12</v>
      </c>
      <c r="D240" s="21">
        <v>1</v>
      </c>
      <c r="E240" s="21">
        <v>1</v>
      </c>
      <c r="F240" s="22">
        <v>1</v>
      </c>
      <c r="G240" s="22">
        <v>1</v>
      </c>
      <c r="H240" s="22">
        <v>1</v>
      </c>
      <c r="I240" s="22">
        <v>1</v>
      </c>
      <c r="J240" s="22">
        <v>1</v>
      </c>
      <c r="K240" s="22">
        <v>1</v>
      </c>
      <c r="L240" s="22">
        <v>1</v>
      </c>
      <c r="M240" s="22">
        <v>1</v>
      </c>
      <c r="N240" s="22">
        <v>1</v>
      </c>
      <c r="O240" s="22">
        <v>1</v>
      </c>
    </row>
    <row r="241" spans="1:15" x14ac:dyDescent="0.25">
      <c r="A241" s="18">
        <v>8309</v>
      </c>
      <c r="B241" s="19" t="s">
        <v>236</v>
      </c>
      <c r="C241" s="19">
        <v>12</v>
      </c>
      <c r="D241" s="21">
        <v>1</v>
      </c>
      <c r="E241" s="21">
        <v>1</v>
      </c>
      <c r="F241" s="22">
        <v>1</v>
      </c>
      <c r="G241" s="22">
        <v>1</v>
      </c>
      <c r="H241" s="22">
        <v>1</v>
      </c>
      <c r="I241" s="22">
        <v>1</v>
      </c>
      <c r="J241" s="22">
        <v>1</v>
      </c>
      <c r="K241" s="22">
        <v>1</v>
      </c>
      <c r="L241" s="22">
        <v>1</v>
      </c>
      <c r="M241" s="22">
        <v>1</v>
      </c>
      <c r="N241" s="22">
        <v>1</v>
      </c>
      <c r="O241" s="22">
        <v>1</v>
      </c>
    </row>
    <row r="242" spans="1:15" x14ac:dyDescent="0.25">
      <c r="A242" s="18">
        <v>8310</v>
      </c>
      <c r="B242" s="19" t="s">
        <v>237</v>
      </c>
      <c r="C242" s="19">
        <v>12</v>
      </c>
      <c r="D242" s="21">
        <v>1</v>
      </c>
      <c r="E242" s="21">
        <v>1</v>
      </c>
      <c r="F242" s="22">
        <v>1</v>
      </c>
      <c r="G242" s="22">
        <v>1</v>
      </c>
      <c r="H242" s="22">
        <v>1</v>
      </c>
      <c r="I242" s="22">
        <v>1</v>
      </c>
      <c r="J242" s="22">
        <v>1</v>
      </c>
      <c r="K242" s="22">
        <v>1</v>
      </c>
      <c r="L242" s="22">
        <v>1</v>
      </c>
      <c r="M242" s="22">
        <v>1</v>
      </c>
      <c r="N242" s="22">
        <v>1</v>
      </c>
      <c r="O242" s="22">
        <v>1</v>
      </c>
    </row>
    <row r="243" spans="1:15" x14ac:dyDescent="0.25">
      <c r="A243" s="18">
        <v>8311</v>
      </c>
      <c r="B243" s="19" t="s">
        <v>238</v>
      </c>
      <c r="C243" s="19">
        <v>12</v>
      </c>
      <c r="D243" s="21">
        <v>1</v>
      </c>
      <c r="E243" s="21">
        <v>1</v>
      </c>
      <c r="F243" s="22">
        <v>1</v>
      </c>
      <c r="G243" s="22">
        <v>1</v>
      </c>
      <c r="H243" s="22">
        <v>1</v>
      </c>
      <c r="I243" s="22">
        <v>1</v>
      </c>
      <c r="J243" s="22">
        <v>1</v>
      </c>
      <c r="K243" s="22">
        <v>1</v>
      </c>
      <c r="L243" s="22">
        <v>1</v>
      </c>
      <c r="M243" s="22">
        <v>1</v>
      </c>
      <c r="N243" s="22">
        <v>1</v>
      </c>
      <c r="O243" s="22">
        <v>1</v>
      </c>
    </row>
    <row r="244" spans="1:15" x14ac:dyDescent="0.25">
      <c r="A244" s="18">
        <v>8312</v>
      </c>
      <c r="B244" s="19" t="s">
        <v>239</v>
      </c>
      <c r="C244" s="19">
        <v>12</v>
      </c>
      <c r="D244" s="21">
        <v>1</v>
      </c>
      <c r="E244" s="21">
        <v>1</v>
      </c>
      <c r="F244" s="22">
        <v>1</v>
      </c>
      <c r="G244" s="22">
        <v>1</v>
      </c>
      <c r="H244" s="22">
        <v>1</v>
      </c>
      <c r="I244" s="22">
        <v>1</v>
      </c>
      <c r="J244" s="22">
        <v>1</v>
      </c>
      <c r="K244" s="22">
        <v>1</v>
      </c>
      <c r="L244" s="22">
        <v>1</v>
      </c>
      <c r="M244" s="22">
        <v>1</v>
      </c>
      <c r="N244" s="22">
        <v>1</v>
      </c>
      <c r="O244" s="22">
        <v>1</v>
      </c>
    </row>
    <row r="245" spans="1:15" x14ac:dyDescent="0.25">
      <c r="A245" s="18">
        <v>8313</v>
      </c>
      <c r="B245" s="19" t="s">
        <v>240</v>
      </c>
      <c r="C245" s="19">
        <v>12</v>
      </c>
      <c r="D245" s="21">
        <v>1</v>
      </c>
      <c r="E245" s="21">
        <v>1</v>
      </c>
      <c r="F245" s="22">
        <v>1</v>
      </c>
      <c r="G245" s="22">
        <v>1</v>
      </c>
      <c r="H245" s="22">
        <v>1</v>
      </c>
      <c r="I245" s="22">
        <v>1</v>
      </c>
      <c r="J245" s="22">
        <v>1</v>
      </c>
      <c r="K245" s="22">
        <v>1</v>
      </c>
      <c r="L245" s="22">
        <v>1</v>
      </c>
      <c r="M245" s="22">
        <v>1</v>
      </c>
      <c r="N245" s="22">
        <v>1</v>
      </c>
      <c r="O245" s="22">
        <v>1</v>
      </c>
    </row>
    <row r="246" spans="1:15" x14ac:dyDescent="0.25">
      <c r="A246" s="18">
        <v>8314</v>
      </c>
      <c r="B246" s="19" t="s">
        <v>241</v>
      </c>
      <c r="C246" s="19">
        <v>12</v>
      </c>
      <c r="D246" s="21">
        <v>1</v>
      </c>
      <c r="E246" s="21">
        <v>1</v>
      </c>
      <c r="F246" s="22">
        <v>1</v>
      </c>
      <c r="G246" s="22">
        <v>1</v>
      </c>
      <c r="H246" s="22">
        <v>1</v>
      </c>
      <c r="I246" s="22">
        <v>1</v>
      </c>
      <c r="J246" s="22">
        <v>1</v>
      </c>
      <c r="K246" s="22">
        <v>1</v>
      </c>
      <c r="L246" s="22">
        <v>1</v>
      </c>
      <c r="M246" s="22">
        <v>1</v>
      </c>
      <c r="N246" s="22">
        <v>1</v>
      </c>
      <c r="O246" s="22">
        <v>1</v>
      </c>
    </row>
    <row r="247" spans="1:15" x14ac:dyDescent="0.25">
      <c r="A247" s="18">
        <v>8315</v>
      </c>
      <c r="B247" s="19" t="s">
        <v>242</v>
      </c>
      <c r="C247" s="19">
        <v>12</v>
      </c>
      <c r="D247" s="21">
        <v>1</v>
      </c>
      <c r="E247" s="21">
        <v>1</v>
      </c>
      <c r="F247" s="22">
        <v>1</v>
      </c>
      <c r="G247" s="22">
        <v>1</v>
      </c>
      <c r="H247" s="22">
        <v>1</v>
      </c>
      <c r="I247" s="22">
        <v>1</v>
      </c>
      <c r="J247" s="22">
        <v>1</v>
      </c>
      <c r="K247" s="22">
        <v>1</v>
      </c>
      <c r="L247" s="22">
        <v>1</v>
      </c>
      <c r="M247" s="22">
        <v>1</v>
      </c>
      <c r="N247" s="22">
        <v>1</v>
      </c>
      <c r="O247" s="22">
        <v>1</v>
      </c>
    </row>
    <row r="248" spans="1:15" x14ac:dyDescent="0.25">
      <c r="A248" s="18">
        <v>8316</v>
      </c>
      <c r="B248" s="19" t="s">
        <v>243</v>
      </c>
      <c r="C248" s="19">
        <v>12</v>
      </c>
      <c r="D248" s="21">
        <v>1</v>
      </c>
      <c r="E248" s="21">
        <v>1</v>
      </c>
      <c r="F248" s="22">
        <v>1</v>
      </c>
      <c r="G248" s="22">
        <v>1</v>
      </c>
      <c r="H248" s="22">
        <v>1</v>
      </c>
      <c r="I248" s="22">
        <v>1</v>
      </c>
      <c r="J248" s="22">
        <v>1</v>
      </c>
      <c r="K248" s="22">
        <v>1</v>
      </c>
      <c r="L248" s="22">
        <v>1</v>
      </c>
      <c r="M248" s="22">
        <v>1</v>
      </c>
      <c r="N248" s="22">
        <v>1</v>
      </c>
      <c r="O248" s="22">
        <v>1</v>
      </c>
    </row>
    <row r="249" spans="1:15" x14ac:dyDescent="0.25">
      <c r="A249" s="18">
        <v>8317</v>
      </c>
      <c r="B249" s="19" t="s">
        <v>244</v>
      </c>
      <c r="C249" s="19">
        <v>12</v>
      </c>
      <c r="D249" s="21">
        <v>1</v>
      </c>
      <c r="E249" s="21">
        <v>1</v>
      </c>
      <c r="F249" s="22">
        <v>1</v>
      </c>
      <c r="G249" s="22">
        <v>1</v>
      </c>
      <c r="H249" s="22">
        <v>1</v>
      </c>
      <c r="I249" s="22">
        <v>1</v>
      </c>
      <c r="J249" s="22">
        <v>1</v>
      </c>
      <c r="K249" s="22">
        <v>1</v>
      </c>
      <c r="L249" s="22">
        <v>1</v>
      </c>
      <c r="M249" s="22">
        <v>1</v>
      </c>
      <c r="N249" s="22">
        <v>1</v>
      </c>
      <c r="O249" s="22">
        <v>1</v>
      </c>
    </row>
    <row r="250" spans="1:15" x14ac:dyDescent="0.25">
      <c r="A250" s="18">
        <v>8318</v>
      </c>
      <c r="B250" s="19" t="s">
        <v>245</v>
      </c>
      <c r="C250" s="19">
        <v>12</v>
      </c>
      <c r="D250" s="21">
        <v>1</v>
      </c>
      <c r="E250" s="21">
        <v>1</v>
      </c>
      <c r="F250" s="22">
        <v>1</v>
      </c>
      <c r="G250" s="22">
        <v>1</v>
      </c>
      <c r="H250" s="22">
        <v>1</v>
      </c>
      <c r="I250" s="22">
        <v>1</v>
      </c>
      <c r="J250" s="22">
        <v>1</v>
      </c>
      <c r="K250" s="22">
        <v>1</v>
      </c>
      <c r="L250" s="22">
        <v>1</v>
      </c>
      <c r="M250" s="22">
        <v>1</v>
      </c>
      <c r="N250" s="22">
        <v>1</v>
      </c>
      <c r="O250" s="22">
        <v>1</v>
      </c>
    </row>
    <row r="251" spans="1:15" x14ac:dyDescent="0.25">
      <c r="A251" s="18">
        <v>8319</v>
      </c>
      <c r="B251" s="19" t="s">
        <v>246</v>
      </c>
      <c r="C251" s="19">
        <v>12</v>
      </c>
      <c r="D251" s="21">
        <v>1</v>
      </c>
      <c r="E251" s="21">
        <v>1</v>
      </c>
      <c r="F251" s="22">
        <v>1</v>
      </c>
      <c r="G251" s="22">
        <v>1</v>
      </c>
      <c r="H251" s="22">
        <v>1</v>
      </c>
      <c r="I251" s="22">
        <v>1</v>
      </c>
      <c r="J251" s="22">
        <v>1</v>
      </c>
      <c r="K251" s="22">
        <v>1</v>
      </c>
      <c r="L251" s="22">
        <v>1</v>
      </c>
      <c r="M251" s="22">
        <v>1</v>
      </c>
      <c r="N251" s="22">
        <v>1</v>
      </c>
      <c r="O251" s="22">
        <v>1</v>
      </c>
    </row>
    <row r="252" spans="1:15" ht="28.5" x14ac:dyDescent="0.25">
      <c r="A252" s="18">
        <v>8322</v>
      </c>
      <c r="B252" s="19" t="s">
        <v>247</v>
      </c>
      <c r="C252" s="19">
        <v>12</v>
      </c>
      <c r="D252" s="21">
        <v>1</v>
      </c>
      <c r="E252" s="21">
        <v>1</v>
      </c>
      <c r="F252" s="22">
        <v>1</v>
      </c>
      <c r="G252" s="22">
        <v>1</v>
      </c>
      <c r="H252" s="22">
        <v>1</v>
      </c>
      <c r="I252" s="22">
        <v>1</v>
      </c>
      <c r="J252" s="22">
        <v>1</v>
      </c>
      <c r="K252" s="22">
        <v>1</v>
      </c>
      <c r="L252" s="22">
        <v>1</v>
      </c>
      <c r="M252" s="22">
        <v>1</v>
      </c>
      <c r="N252" s="22">
        <v>1</v>
      </c>
      <c r="O252" s="22">
        <v>1</v>
      </c>
    </row>
    <row r="253" spans="1:15" x14ac:dyDescent="0.25">
      <c r="A253" s="18">
        <v>8330</v>
      </c>
      <c r="B253" s="47" t="s">
        <v>248</v>
      </c>
      <c r="C253" s="48">
        <v>50000000</v>
      </c>
      <c r="D253" s="29">
        <v>5000000</v>
      </c>
      <c r="E253" s="29">
        <v>5000000</v>
      </c>
      <c r="F253" s="29">
        <v>5000000</v>
      </c>
      <c r="G253" s="29">
        <v>5000000</v>
      </c>
      <c r="H253" s="29">
        <v>5000000</v>
      </c>
      <c r="I253" s="29">
        <v>5000000</v>
      </c>
      <c r="J253" s="29">
        <v>5000000</v>
      </c>
      <c r="K253" s="29">
        <v>5000000</v>
      </c>
      <c r="L253" s="29">
        <v>5000000</v>
      </c>
      <c r="M253" s="29">
        <v>5000000</v>
      </c>
      <c r="N253" s="22">
        <v>0</v>
      </c>
      <c r="O253" s="22">
        <v>0</v>
      </c>
    </row>
    <row r="254" spans="1:15" x14ac:dyDescent="0.25">
      <c r="A254" s="18"/>
      <c r="B254" s="47"/>
      <c r="C254" s="48"/>
      <c r="D254" s="29"/>
      <c r="E254" s="29"/>
      <c r="F254" s="30"/>
      <c r="G254" s="30"/>
      <c r="H254" s="30"/>
      <c r="I254" s="22"/>
      <c r="J254" s="22"/>
      <c r="K254" s="22"/>
      <c r="L254" s="22"/>
      <c r="M254" s="22"/>
      <c r="N254" s="22"/>
      <c r="O254" s="22"/>
    </row>
    <row r="255" spans="1:15" x14ac:dyDescent="0.25">
      <c r="A255" s="18">
        <v>8338</v>
      </c>
      <c r="B255" s="19" t="s">
        <v>249</v>
      </c>
      <c r="C255" s="20">
        <v>12</v>
      </c>
      <c r="D255" s="21">
        <v>1</v>
      </c>
      <c r="E255" s="21">
        <v>1</v>
      </c>
      <c r="F255" s="22">
        <v>1</v>
      </c>
      <c r="G255" s="22">
        <v>1</v>
      </c>
      <c r="H255" s="22">
        <v>1</v>
      </c>
      <c r="I255" s="22">
        <v>1</v>
      </c>
      <c r="J255" s="22">
        <v>1</v>
      </c>
      <c r="K255" s="22">
        <v>1</v>
      </c>
      <c r="L255" s="22">
        <v>1</v>
      </c>
      <c r="M255" s="22">
        <v>1</v>
      </c>
      <c r="N255" s="22">
        <v>1</v>
      </c>
      <c r="O255" s="22">
        <v>1</v>
      </c>
    </row>
    <row r="256" spans="1:15" x14ac:dyDescent="0.25">
      <c r="A256" s="18">
        <v>8349</v>
      </c>
      <c r="B256" s="47" t="s">
        <v>250</v>
      </c>
      <c r="C256" s="20">
        <v>12</v>
      </c>
      <c r="D256" s="21">
        <v>1</v>
      </c>
      <c r="E256" s="21">
        <v>1</v>
      </c>
      <c r="F256" s="22">
        <v>1</v>
      </c>
      <c r="G256" s="22">
        <v>1</v>
      </c>
      <c r="H256" s="22">
        <v>1</v>
      </c>
      <c r="I256" s="22">
        <v>1</v>
      </c>
      <c r="J256" s="22">
        <v>1</v>
      </c>
      <c r="K256" s="22">
        <v>1</v>
      </c>
      <c r="L256" s="22">
        <v>1</v>
      </c>
      <c r="M256" s="22">
        <v>1</v>
      </c>
      <c r="N256" s="22">
        <v>1</v>
      </c>
      <c r="O256" s="22">
        <v>1</v>
      </c>
    </row>
    <row r="257" spans="1:15" x14ac:dyDescent="0.25">
      <c r="A257" s="18">
        <v>8350</v>
      </c>
      <c r="B257" s="19" t="s">
        <v>251</v>
      </c>
      <c r="C257" s="20">
        <v>3432598</v>
      </c>
      <c r="D257" s="29">
        <v>286050</v>
      </c>
      <c r="E257" s="29">
        <v>286050</v>
      </c>
      <c r="F257" s="29">
        <v>286050</v>
      </c>
      <c r="G257" s="29">
        <v>286050</v>
      </c>
      <c r="H257" s="29">
        <v>286050</v>
      </c>
      <c r="I257" s="29">
        <v>286050</v>
      </c>
      <c r="J257" s="29">
        <v>286050</v>
      </c>
      <c r="K257" s="29">
        <v>286050</v>
      </c>
      <c r="L257" s="29">
        <v>286050</v>
      </c>
      <c r="M257" s="29">
        <v>286050</v>
      </c>
      <c r="N257" s="29">
        <v>286050</v>
      </c>
      <c r="O257" s="29">
        <v>286048</v>
      </c>
    </row>
    <row r="258" spans="1:15" x14ac:dyDescent="0.25">
      <c r="A258" s="18">
        <v>8353</v>
      </c>
      <c r="B258" s="19" t="s">
        <v>252</v>
      </c>
      <c r="C258" s="20">
        <v>12</v>
      </c>
      <c r="D258" s="21">
        <v>1</v>
      </c>
      <c r="E258" s="21">
        <v>1</v>
      </c>
      <c r="F258" s="21">
        <v>1</v>
      </c>
      <c r="G258" s="21">
        <v>1</v>
      </c>
      <c r="H258" s="21">
        <v>1</v>
      </c>
      <c r="I258" s="21">
        <v>1</v>
      </c>
      <c r="J258" s="21">
        <v>1</v>
      </c>
      <c r="K258" s="21">
        <v>1</v>
      </c>
      <c r="L258" s="21">
        <v>1</v>
      </c>
      <c r="M258" s="21">
        <v>1</v>
      </c>
      <c r="N258" s="21">
        <v>1</v>
      </c>
      <c r="O258" s="21">
        <v>1</v>
      </c>
    </row>
    <row r="259" spans="1:15" x14ac:dyDescent="0.25">
      <c r="A259" s="49">
        <v>8362</v>
      </c>
      <c r="B259" s="50" t="s">
        <v>253</v>
      </c>
      <c r="C259" s="20">
        <v>693333</v>
      </c>
      <c r="D259" s="21">
        <v>57778</v>
      </c>
      <c r="E259" s="21">
        <v>57778</v>
      </c>
      <c r="F259" s="21">
        <v>57778</v>
      </c>
      <c r="G259" s="21">
        <v>57778</v>
      </c>
      <c r="H259" s="21">
        <v>57778</v>
      </c>
      <c r="I259" s="21">
        <v>57778</v>
      </c>
      <c r="J259" s="21">
        <v>57778</v>
      </c>
      <c r="K259" s="21">
        <v>57778</v>
      </c>
      <c r="L259" s="21">
        <v>57778</v>
      </c>
      <c r="M259" s="21">
        <v>57778</v>
      </c>
      <c r="N259" s="21">
        <v>57778</v>
      </c>
      <c r="O259" s="21">
        <v>57775</v>
      </c>
    </row>
    <row r="260" spans="1:15" x14ac:dyDescent="0.25">
      <c r="A260" s="51"/>
      <c r="B260" s="52"/>
      <c r="C260" s="20"/>
      <c r="D260" s="21"/>
      <c r="E260" s="21"/>
      <c r="F260" s="22"/>
      <c r="G260" s="22"/>
      <c r="H260" s="22"/>
      <c r="I260" s="22"/>
      <c r="J260" s="22"/>
      <c r="K260" s="22"/>
      <c r="L260" s="22"/>
      <c r="M260" s="22"/>
      <c r="N260" s="22"/>
      <c r="O260" s="22"/>
    </row>
    <row r="261" spans="1:15" ht="15.75" x14ac:dyDescent="0.25">
      <c r="A261" s="25">
        <v>9000</v>
      </c>
      <c r="B261" s="26" t="s">
        <v>254</v>
      </c>
      <c r="C261" s="27">
        <f>+C262+C268</f>
        <v>60</v>
      </c>
      <c r="D261" s="16">
        <f t="shared" ref="D261:O261" si="46">D262+D268</f>
        <v>5</v>
      </c>
      <c r="E261" s="16">
        <f t="shared" si="46"/>
        <v>5</v>
      </c>
      <c r="F261" s="17">
        <f t="shared" si="46"/>
        <v>5</v>
      </c>
      <c r="G261" s="17">
        <f t="shared" si="46"/>
        <v>5</v>
      </c>
      <c r="H261" s="17">
        <f t="shared" si="46"/>
        <v>5</v>
      </c>
      <c r="I261" s="17">
        <f t="shared" si="46"/>
        <v>5</v>
      </c>
      <c r="J261" s="17">
        <f t="shared" si="46"/>
        <v>5</v>
      </c>
      <c r="K261" s="17">
        <f t="shared" si="46"/>
        <v>5</v>
      </c>
      <c r="L261" s="17">
        <f t="shared" si="46"/>
        <v>5</v>
      </c>
      <c r="M261" s="17">
        <f t="shared" si="46"/>
        <v>5</v>
      </c>
      <c r="N261" s="17">
        <f t="shared" si="46"/>
        <v>5</v>
      </c>
      <c r="O261" s="17">
        <f t="shared" si="46"/>
        <v>5</v>
      </c>
    </row>
    <row r="262" spans="1:15" ht="15.75" x14ac:dyDescent="0.25">
      <c r="A262" s="13">
        <v>9300</v>
      </c>
      <c r="B262" s="14" t="s">
        <v>255</v>
      </c>
      <c r="C262" s="28">
        <f>+C263+C267</f>
        <v>60</v>
      </c>
      <c r="D262" s="16">
        <f t="shared" ref="D262:O262" si="47">D263+D267</f>
        <v>5</v>
      </c>
      <c r="E262" s="16">
        <f t="shared" si="47"/>
        <v>5</v>
      </c>
      <c r="F262" s="17">
        <f t="shared" si="47"/>
        <v>5</v>
      </c>
      <c r="G262" s="17">
        <f t="shared" si="47"/>
        <v>5</v>
      </c>
      <c r="H262" s="17">
        <f t="shared" si="47"/>
        <v>5</v>
      </c>
      <c r="I262" s="17">
        <f t="shared" si="47"/>
        <v>5</v>
      </c>
      <c r="J262" s="17">
        <f t="shared" si="47"/>
        <v>5</v>
      </c>
      <c r="K262" s="17">
        <f t="shared" si="47"/>
        <v>5</v>
      </c>
      <c r="L262" s="17">
        <f t="shared" si="47"/>
        <v>5</v>
      </c>
      <c r="M262" s="17">
        <f t="shared" si="47"/>
        <v>5</v>
      </c>
      <c r="N262" s="17">
        <f t="shared" si="47"/>
        <v>5</v>
      </c>
      <c r="O262" s="17">
        <f t="shared" si="47"/>
        <v>5</v>
      </c>
    </row>
    <row r="263" spans="1:15" ht="28.5" x14ac:dyDescent="0.25">
      <c r="A263" s="18">
        <v>9301</v>
      </c>
      <c r="B263" s="19" t="s">
        <v>256</v>
      </c>
      <c r="C263" s="19">
        <v>36</v>
      </c>
      <c r="D263" s="21">
        <f t="shared" ref="D263:O263" si="48">SUM(D264:D266)</f>
        <v>3</v>
      </c>
      <c r="E263" s="21">
        <f t="shared" si="48"/>
        <v>3</v>
      </c>
      <c r="F263" s="22">
        <f t="shared" si="48"/>
        <v>3</v>
      </c>
      <c r="G263" s="22">
        <f t="shared" si="48"/>
        <v>3</v>
      </c>
      <c r="H263" s="22">
        <f t="shared" si="48"/>
        <v>3</v>
      </c>
      <c r="I263" s="22">
        <f t="shared" si="48"/>
        <v>3</v>
      </c>
      <c r="J263" s="22">
        <f t="shared" si="48"/>
        <v>3</v>
      </c>
      <c r="K263" s="22">
        <f t="shared" si="48"/>
        <v>3</v>
      </c>
      <c r="L263" s="22">
        <f t="shared" si="48"/>
        <v>3</v>
      </c>
      <c r="M263" s="22">
        <f t="shared" si="48"/>
        <v>3</v>
      </c>
      <c r="N263" s="22">
        <f t="shared" si="48"/>
        <v>3</v>
      </c>
      <c r="O263" s="22">
        <f t="shared" si="48"/>
        <v>3</v>
      </c>
    </row>
    <row r="264" spans="1:15" x14ac:dyDescent="0.25">
      <c r="A264" s="18" t="s">
        <v>22</v>
      </c>
      <c r="B264" s="19" t="s">
        <v>257</v>
      </c>
      <c r="C264" s="24">
        <v>12</v>
      </c>
      <c r="D264" s="21">
        <v>1</v>
      </c>
      <c r="E264" s="21">
        <v>1</v>
      </c>
      <c r="F264" s="22">
        <v>1</v>
      </c>
      <c r="G264" s="22">
        <v>1</v>
      </c>
      <c r="H264" s="22">
        <v>1</v>
      </c>
      <c r="I264" s="22">
        <v>1</v>
      </c>
      <c r="J264" s="22">
        <v>1</v>
      </c>
      <c r="K264" s="22">
        <v>1</v>
      </c>
      <c r="L264" s="22">
        <v>1</v>
      </c>
      <c r="M264" s="22">
        <v>1</v>
      </c>
      <c r="N264" s="22">
        <v>1</v>
      </c>
      <c r="O264" s="22">
        <v>1</v>
      </c>
    </row>
    <row r="265" spans="1:15" x14ac:dyDescent="0.25">
      <c r="A265" s="18" t="s">
        <v>22</v>
      </c>
      <c r="B265" s="19" t="s">
        <v>258</v>
      </c>
      <c r="C265" s="24">
        <v>12</v>
      </c>
      <c r="D265" s="21">
        <v>1</v>
      </c>
      <c r="E265" s="21">
        <v>1</v>
      </c>
      <c r="F265" s="22">
        <v>1</v>
      </c>
      <c r="G265" s="22">
        <v>1</v>
      </c>
      <c r="H265" s="22">
        <v>1</v>
      </c>
      <c r="I265" s="22">
        <v>1</v>
      </c>
      <c r="J265" s="22">
        <v>1</v>
      </c>
      <c r="K265" s="22">
        <v>1</v>
      </c>
      <c r="L265" s="22">
        <v>1</v>
      </c>
      <c r="M265" s="22">
        <v>1</v>
      </c>
      <c r="N265" s="22">
        <v>1</v>
      </c>
      <c r="O265" s="22">
        <v>1</v>
      </c>
    </row>
    <row r="266" spans="1:15" x14ac:dyDescent="0.25">
      <c r="A266" s="18" t="s">
        <v>22</v>
      </c>
      <c r="B266" s="19" t="s">
        <v>259</v>
      </c>
      <c r="C266" s="24">
        <v>12</v>
      </c>
      <c r="D266" s="21">
        <v>1</v>
      </c>
      <c r="E266" s="21">
        <v>1</v>
      </c>
      <c r="F266" s="22">
        <v>1</v>
      </c>
      <c r="G266" s="22">
        <v>1</v>
      </c>
      <c r="H266" s="22">
        <v>1</v>
      </c>
      <c r="I266" s="22">
        <v>1</v>
      </c>
      <c r="J266" s="22">
        <v>1</v>
      </c>
      <c r="K266" s="22">
        <v>1</v>
      </c>
      <c r="L266" s="22">
        <v>1</v>
      </c>
      <c r="M266" s="22">
        <v>1</v>
      </c>
      <c r="N266" s="22">
        <v>1</v>
      </c>
      <c r="O266" s="22">
        <v>1</v>
      </c>
    </row>
    <row r="267" spans="1:15" x14ac:dyDescent="0.25">
      <c r="A267" s="18">
        <v>9302</v>
      </c>
      <c r="B267" s="19" t="s">
        <v>260</v>
      </c>
      <c r="C267" s="19">
        <v>24</v>
      </c>
      <c r="D267" s="21">
        <v>2</v>
      </c>
      <c r="E267" s="21">
        <v>2</v>
      </c>
      <c r="F267" s="22">
        <v>2</v>
      </c>
      <c r="G267" s="22">
        <v>2</v>
      </c>
      <c r="H267" s="22">
        <v>2</v>
      </c>
      <c r="I267" s="22">
        <v>2</v>
      </c>
      <c r="J267" s="22">
        <v>2</v>
      </c>
      <c r="K267" s="22">
        <v>2</v>
      </c>
      <c r="L267" s="22">
        <v>2</v>
      </c>
      <c r="M267" s="22">
        <v>2</v>
      </c>
      <c r="N267" s="22">
        <v>2</v>
      </c>
      <c r="O267" s="22">
        <v>2</v>
      </c>
    </row>
    <row r="268" spans="1:15" s="53" customFormat="1" ht="15.75" x14ac:dyDescent="0.25">
      <c r="A268" s="25">
        <v>9400</v>
      </c>
      <c r="B268" s="26" t="s">
        <v>261</v>
      </c>
      <c r="C268" s="28">
        <f>+C269</f>
        <v>0</v>
      </c>
      <c r="D268" s="16">
        <f t="shared" ref="D268:O268" si="49">D269</f>
        <v>0</v>
      </c>
      <c r="E268" s="16">
        <f t="shared" si="49"/>
        <v>0</v>
      </c>
      <c r="F268" s="17">
        <f t="shared" si="49"/>
        <v>0</v>
      </c>
      <c r="G268" s="17">
        <f t="shared" si="49"/>
        <v>0</v>
      </c>
      <c r="H268" s="17">
        <f t="shared" si="49"/>
        <v>0</v>
      </c>
      <c r="I268" s="17">
        <f t="shared" si="49"/>
        <v>0</v>
      </c>
      <c r="J268" s="17">
        <f t="shared" si="49"/>
        <v>0</v>
      </c>
      <c r="K268" s="17">
        <f t="shared" si="49"/>
        <v>0</v>
      </c>
      <c r="L268" s="17">
        <f t="shared" si="49"/>
        <v>0</v>
      </c>
      <c r="M268" s="17">
        <f t="shared" si="49"/>
        <v>0</v>
      </c>
      <c r="N268" s="17">
        <f t="shared" si="49"/>
        <v>0</v>
      </c>
      <c r="O268" s="17">
        <f t="shared" si="49"/>
        <v>0</v>
      </c>
    </row>
    <row r="269" spans="1:15" x14ac:dyDescent="0.25">
      <c r="A269" s="18">
        <v>9401</v>
      </c>
      <c r="B269" s="19" t="s">
        <v>262</v>
      </c>
      <c r="C269" s="19">
        <v>0</v>
      </c>
      <c r="D269" s="21">
        <v>0</v>
      </c>
      <c r="E269" s="21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</row>
    <row r="270" spans="1:15" x14ac:dyDescent="0.25">
      <c r="A270" s="54"/>
      <c r="B270" s="55"/>
      <c r="C270" s="55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</row>
    <row r="271" spans="1:15" x14ac:dyDescent="0.25">
      <c r="A271" s="54"/>
      <c r="B271" s="55"/>
      <c r="C271" s="55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</row>
    <row r="272" spans="1:15" ht="16.5" thickBot="1" x14ac:dyDescent="0.3">
      <c r="A272" s="57"/>
      <c r="B272" s="58" t="s">
        <v>263</v>
      </c>
      <c r="C272" s="59">
        <f>C7+C43+C50+C158+C180+C205+C216+C261</f>
        <v>769477217</v>
      </c>
      <c r="D272" s="60">
        <f t="shared" ref="D272:O272" si="50">+D7+D43+D50+D158+D180+D205+D216+D261+D270</f>
        <v>85447974</v>
      </c>
      <c r="E272" s="60">
        <f t="shared" si="50"/>
        <v>66989765</v>
      </c>
      <c r="F272" s="60">
        <f t="shared" si="50"/>
        <v>73075033</v>
      </c>
      <c r="G272" s="61">
        <f t="shared" si="50"/>
        <v>61926917</v>
      </c>
      <c r="H272" s="62">
        <f t="shared" si="50"/>
        <v>62922303</v>
      </c>
      <c r="I272" s="62">
        <f t="shared" si="50"/>
        <v>61532804</v>
      </c>
      <c r="J272" s="62">
        <f t="shared" si="50"/>
        <v>61669823</v>
      </c>
      <c r="K272" s="62">
        <f t="shared" si="50"/>
        <v>62930759</v>
      </c>
      <c r="L272" s="62">
        <f t="shared" si="50"/>
        <v>62221076</v>
      </c>
      <c r="M272" s="62">
        <f t="shared" si="50"/>
        <v>57661074</v>
      </c>
      <c r="N272" s="62">
        <f t="shared" si="50"/>
        <v>54649437</v>
      </c>
      <c r="O272" s="62">
        <f t="shared" si="50"/>
        <v>58450252</v>
      </c>
    </row>
    <row r="274" spans="3:15" x14ac:dyDescent="0.25">
      <c r="N274" s="2"/>
      <c r="O274" s="2"/>
    </row>
    <row r="275" spans="3:15" x14ac:dyDescent="0.25">
      <c r="N275" s="2"/>
      <c r="O275" s="2"/>
    </row>
    <row r="276" spans="3:15" x14ac:dyDescent="0.25">
      <c r="N276" s="2"/>
      <c r="O276" s="2"/>
    </row>
    <row r="277" spans="3:15" x14ac:dyDescent="0.25">
      <c r="N277" s="2"/>
      <c r="O277" s="2"/>
    </row>
    <row r="278" spans="3:15" x14ac:dyDescent="0.25">
      <c r="C278"/>
      <c r="D278"/>
      <c r="E278"/>
      <c r="F278"/>
      <c r="G278"/>
      <c r="H278"/>
      <c r="I278"/>
      <c r="J278"/>
      <c r="K278"/>
      <c r="L278"/>
      <c r="M278"/>
      <c r="N278" s="2"/>
      <c r="O278" s="2"/>
    </row>
    <row r="279" spans="3:15" x14ac:dyDescent="0.25">
      <c r="C279"/>
      <c r="D279"/>
      <c r="E279"/>
      <c r="F279"/>
      <c r="G279"/>
      <c r="H279"/>
      <c r="I279"/>
      <c r="J279"/>
      <c r="K279"/>
      <c r="L279"/>
      <c r="M279"/>
      <c r="N279" s="2"/>
      <c r="O279" s="2"/>
    </row>
    <row r="280" spans="3:15" x14ac:dyDescent="0.25">
      <c r="C280"/>
      <c r="D280"/>
      <c r="E280"/>
      <c r="F280"/>
      <c r="G280"/>
      <c r="H280"/>
      <c r="I280"/>
      <c r="J280"/>
      <c r="K280"/>
      <c r="L280"/>
      <c r="M280"/>
      <c r="N280" s="2"/>
      <c r="O280" s="2"/>
    </row>
    <row r="281" spans="3:15" x14ac:dyDescent="0.25">
      <c r="C281"/>
      <c r="D281"/>
      <c r="E281"/>
      <c r="F281"/>
      <c r="G281"/>
      <c r="H281"/>
      <c r="I281"/>
      <c r="J281"/>
      <c r="K281"/>
      <c r="L281"/>
      <c r="M281"/>
      <c r="N281" s="2"/>
      <c r="O281" s="2"/>
    </row>
    <row r="282" spans="3:15" x14ac:dyDescent="0.25">
      <c r="C282"/>
      <c r="D282"/>
      <c r="E282"/>
      <c r="F282"/>
      <c r="G282"/>
      <c r="H282"/>
      <c r="I282"/>
      <c r="J282"/>
      <c r="K282"/>
      <c r="L282"/>
      <c r="M282"/>
      <c r="N282" s="2"/>
      <c r="O282" s="2"/>
    </row>
    <row r="283" spans="3:15" x14ac:dyDescent="0.25">
      <c r="C283"/>
      <c r="D283"/>
      <c r="E283"/>
      <c r="F283"/>
      <c r="G283"/>
      <c r="H283"/>
      <c r="I283"/>
      <c r="J283"/>
      <c r="K283"/>
      <c r="L283"/>
      <c r="M283"/>
      <c r="N283" s="2"/>
      <c r="O283" s="2"/>
    </row>
  </sheetData>
  <mergeCells count="17">
    <mergeCell ref="F5:F6"/>
    <mergeCell ref="A2:B2"/>
    <mergeCell ref="M5:M6"/>
    <mergeCell ref="N5:N6"/>
    <mergeCell ref="O5:O6"/>
    <mergeCell ref="A89:A90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2019-01-30T22:54:08Z</cp:lastPrinted>
  <dcterms:created xsi:type="dcterms:W3CDTF">2019-01-22T22:18:10Z</dcterms:created>
  <dcterms:modified xsi:type="dcterms:W3CDTF">2019-01-30T22:54:31Z</dcterms:modified>
</cp:coreProperties>
</file>